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reini\Documents\Darbs\2023\10_Oktobris 2023\13_N+3 seminārs\Nosūtīšanai\"/>
    </mc:Choice>
  </mc:AlternateContent>
  <xr:revisionPtr revIDLastSave="0" documentId="13_ncr:1_{7513E64F-2D87-477B-9738-8A0F8B75F115}" xr6:coauthVersionLast="47" xr6:coauthVersionMax="47" xr10:uidLastSave="{00000000-0000-0000-0000-000000000000}"/>
  <bookViews>
    <workbookView xWindow="28680" yWindow="-120" windowWidth="29040" windowHeight="15720" xr2:uid="{00000000-000D-0000-FFFF-FFFF00000000}"/>
  </bookViews>
  <sheets>
    <sheet name="1.Prognozes_21-27_190923" sheetId="15" r:id="rId1"/>
    <sheet name="2.AI_mērķi_N+3_2025_grafiks" sheetId="35" r:id="rId2"/>
    <sheet name="3.AI_mērķi, N+3_izpilde" sheetId="26" r:id="rId3"/>
    <sheet name="3.N+3_grafiks_AI_2025" sheetId="20" state="hidden" r:id="rId4"/>
  </sheets>
  <externalReferences>
    <externalReference r:id="rId5"/>
    <externalReference r:id="rId6"/>
    <externalReference r:id="rId7"/>
    <externalReference r:id="rId8"/>
  </externalReferences>
  <definedNames>
    <definedName name="_xlnm._FilterDatabase" localSheetId="0" hidden="1">'1.Prognozes_21-27_190923'!$A$13:$BE$218</definedName>
    <definedName name="kopa">'[1]MP iesniegšanas prognozes'!$BJ:$BJ</definedName>
    <definedName name="Pr.Nr">[2]atlases_status!$D:$D</definedName>
    <definedName name="SAMP_kārt">[3]atlases_status!$D:$D</definedName>
    <definedName name="Statuss">[2]atlases_status!$C:$C</definedName>
    <definedName name="veiktomaks">[4]atlases_status!$D:$D</definedName>
    <definedName name="vfdsvdf">[4]atlases_status!$C:$C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14" i="15" l="1"/>
  <c r="BD66" i="15" l="1"/>
  <c r="D2" i="26"/>
  <c r="C2" i="26"/>
  <c r="BD212" i="15"/>
  <c r="BD211" i="15"/>
  <c r="BD210" i="15"/>
  <c r="BD207" i="15"/>
  <c r="BD205" i="15"/>
  <c r="BD200" i="15"/>
  <c r="BD199" i="15"/>
  <c r="BD198" i="15"/>
  <c r="BD197" i="15"/>
  <c r="BD196" i="15"/>
  <c r="BD195" i="15"/>
  <c r="BD189" i="15"/>
  <c r="BD152" i="15"/>
  <c r="BD130" i="15"/>
  <c r="BD86" i="15"/>
  <c r="BD85" i="15"/>
  <c r="BD84" i="15"/>
  <c r="BD83" i="15"/>
  <c r="BD81" i="15"/>
  <c r="BD80" i="15"/>
  <c r="BD79" i="15"/>
  <c r="BD78" i="15"/>
  <c r="BD77" i="15"/>
  <c r="BD76" i="15"/>
  <c r="BD75" i="15"/>
  <c r="BD74" i="15"/>
  <c r="BD73" i="15"/>
  <c r="BD72" i="15"/>
  <c r="BD71" i="15"/>
  <c r="BD70" i="15"/>
  <c r="BD69" i="15"/>
  <c r="BD68" i="15"/>
  <c r="BD67" i="15"/>
  <c r="BD58" i="15"/>
  <c r="BD57" i="15"/>
  <c r="BD56" i="15"/>
  <c r="BD52" i="15"/>
  <c r="BD41" i="15"/>
  <c r="C48" i="26" l="1"/>
  <c r="D47" i="26"/>
  <c r="D46" i="26"/>
  <c r="D45" i="26"/>
  <c r="D44" i="26"/>
  <c r="D43" i="26"/>
  <c r="D42" i="26"/>
  <c r="D48" i="26" l="1"/>
  <c r="B13" i="20"/>
  <c r="G13" i="20" s="1"/>
  <c r="G8" i="20"/>
  <c r="G9" i="20"/>
  <c r="G10" i="20"/>
  <c r="G12" i="20"/>
  <c r="G7" i="20"/>
  <c r="F2" i="20"/>
  <c r="F3" i="20"/>
  <c r="F4" i="20"/>
  <c r="F5" i="20"/>
  <c r="F6" i="20"/>
  <c r="H14" i="20" l="1"/>
  <c r="I14" i="20" s="1"/>
  <c r="H13" i="20"/>
  <c r="H12" i="20"/>
  <c r="H10" i="20"/>
  <c r="H9" i="20"/>
  <c r="H8" i="20"/>
  <c r="H7" i="20"/>
  <c r="H6" i="20"/>
  <c r="H5" i="20"/>
  <c r="H4" i="20"/>
  <c r="H3" i="20"/>
  <c r="H2" i="20"/>
  <c r="H11" i="20"/>
  <c r="H39" i="26"/>
  <c r="G39" i="26"/>
  <c r="F39" i="26"/>
  <c r="E39" i="26"/>
  <c r="D39" i="26"/>
  <c r="C39" i="26"/>
  <c r="H36" i="26"/>
  <c r="G36" i="26"/>
  <c r="F36" i="26"/>
  <c r="E36" i="26"/>
  <c r="D36" i="26"/>
  <c r="C36" i="26"/>
  <c r="H33" i="26"/>
  <c r="G33" i="26"/>
  <c r="F33" i="26"/>
  <c r="E33" i="26"/>
  <c r="D33" i="26"/>
  <c r="C33" i="26"/>
  <c r="H30" i="26"/>
  <c r="G30" i="26"/>
  <c r="F30" i="26"/>
  <c r="E30" i="26"/>
  <c r="D30" i="26"/>
  <c r="C30" i="26"/>
  <c r="H27" i="26"/>
  <c r="G27" i="26"/>
  <c r="F27" i="26"/>
  <c r="E27" i="26"/>
  <c r="D27" i="26"/>
  <c r="C27" i="26"/>
  <c r="H24" i="26"/>
  <c r="G24" i="26"/>
  <c r="F24" i="26"/>
  <c r="E24" i="26"/>
  <c r="D24" i="26"/>
  <c r="C24" i="26"/>
  <c r="H21" i="26"/>
  <c r="G21" i="26"/>
  <c r="F21" i="26"/>
  <c r="E21" i="26"/>
  <c r="D21" i="26"/>
  <c r="C21" i="26"/>
  <c r="H18" i="26"/>
  <c r="G18" i="26"/>
  <c r="F18" i="26"/>
  <c r="E18" i="26"/>
  <c r="D18" i="26"/>
  <c r="C18" i="26"/>
  <c r="H15" i="26"/>
  <c r="G15" i="26"/>
  <c r="F15" i="26"/>
  <c r="E15" i="26"/>
  <c r="D15" i="26"/>
  <c r="C15" i="26"/>
  <c r="H12" i="26"/>
  <c r="G12" i="26"/>
  <c r="F12" i="26"/>
  <c r="E12" i="26"/>
  <c r="D12" i="26"/>
  <c r="C12" i="26"/>
  <c r="H9" i="26"/>
  <c r="G9" i="26"/>
  <c r="F9" i="26"/>
  <c r="E9" i="26"/>
  <c r="D9" i="26"/>
  <c r="C9" i="26"/>
  <c r="H6" i="26"/>
  <c r="G6" i="26"/>
  <c r="F6" i="26"/>
  <c r="E6" i="26"/>
  <c r="D6" i="26"/>
  <c r="C6" i="26"/>
  <c r="H2" i="26"/>
  <c r="G2" i="26"/>
  <c r="F2" i="26"/>
  <c r="E2" i="26"/>
  <c r="AF218" i="15"/>
  <c r="AF217" i="15"/>
  <c r="AF216" i="15"/>
  <c r="AG215" i="15"/>
  <c r="AH215" i="15" s="1"/>
  <c r="AI215" i="15" s="1"/>
  <c r="AJ215" i="15" s="1"/>
  <c r="AF215" i="15"/>
  <c r="AF11" i="15" s="1"/>
  <c r="L215" i="15"/>
  <c r="BD214" i="15"/>
  <c r="AG214" i="15"/>
  <c r="AH214" i="15" s="1"/>
  <c r="AI214" i="15" s="1"/>
  <c r="AX214" i="15" s="1"/>
  <c r="AF214" i="15"/>
  <c r="L214" i="15"/>
  <c r="BD213" i="15"/>
  <c r="AG213" i="15"/>
  <c r="AH213" i="15" s="1"/>
  <c r="AI213" i="15" s="1"/>
  <c r="AX213" i="15" s="1"/>
  <c r="AF213" i="15"/>
  <c r="L213" i="15"/>
  <c r="AG212" i="15"/>
  <c r="AH212" i="15" s="1"/>
  <c r="AI212" i="15" s="1"/>
  <c r="AF212" i="15"/>
  <c r="V212" i="15"/>
  <c r="Q212" i="15"/>
  <c r="L212" i="15"/>
  <c r="AG211" i="15"/>
  <c r="AH211" i="15" s="1"/>
  <c r="AI211" i="15" s="1"/>
  <c r="AF211" i="15"/>
  <c r="V211" i="15"/>
  <c r="Q211" i="15"/>
  <c r="L211" i="15"/>
  <c r="AG210" i="15"/>
  <c r="AH210" i="15" s="1"/>
  <c r="AI210" i="15" s="1"/>
  <c r="AF210" i="15"/>
  <c r="V210" i="15"/>
  <c r="Q210" i="15"/>
  <c r="L210" i="15"/>
  <c r="BD209" i="15"/>
  <c r="AG209" i="15"/>
  <c r="AH209" i="15" s="1"/>
  <c r="AI209" i="15" s="1"/>
  <c r="AX209" i="15" s="1"/>
  <c r="AF209" i="15"/>
  <c r="V209" i="15"/>
  <c r="Q209" i="15"/>
  <c r="L209" i="15"/>
  <c r="BD208" i="15"/>
  <c r="AG208" i="15"/>
  <c r="AH208" i="15" s="1"/>
  <c r="AI208" i="15" s="1"/>
  <c r="AX208" i="15" s="1"/>
  <c r="AF208" i="15"/>
  <c r="V208" i="15"/>
  <c r="Q208" i="15"/>
  <c r="L208" i="15"/>
  <c r="AG207" i="15"/>
  <c r="AH207" i="15" s="1"/>
  <c r="AI207" i="15" s="1"/>
  <c r="AF207" i="15"/>
  <c r="V207" i="15"/>
  <c r="Q207" i="15"/>
  <c r="L207" i="15"/>
  <c r="BD206" i="15"/>
  <c r="AG206" i="15"/>
  <c r="AH206" i="15" s="1"/>
  <c r="AI206" i="15" s="1"/>
  <c r="AX206" i="15" s="1"/>
  <c r="AF206" i="15"/>
  <c r="V206" i="15"/>
  <c r="Q206" i="15"/>
  <c r="L206" i="15"/>
  <c r="AG205" i="15"/>
  <c r="AH205" i="15" s="1"/>
  <c r="AF205" i="15"/>
  <c r="V205" i="15"/>
  <c r="Q205" i="15"/>
  <c r="L205" i="15"/>
  <c r="BD204" i="15"/>
  <c r="AG204" i="15"/>
  <c r="AH204" i="15" s="1"/>
  <c r="AI204" i="15" s="1"/>
  <c r="AX204" i="15" s="1"/>
  <c r="AF204" i="15"/>
  <c r="V204" i="15"/>
  <c r="Q204" i="15"/>
  <c r="L204" i="15"/>
  <c r="BD203" i="15"/>
  <c r="AG203" i="15"/>
  <c r="AH203" i="15" s="1"/>
  <c r="AI203" i="15" s="1"/>
  <c r="AX203" i="15" s="1"/>
  <c r="AF203" i="15"/>
  <c r="V203" i="15"/>
  <c r="Q203" i="15"/>
  <c r="L203" i="15"/>
  <c r="BD201" i="15"/>
  <c r="AG201" i="15"/>
  <c r="AH201" i="15" s="1"/>
  <c r="AI201" i="15" s="1"/>
  <c r="AF201" i="15"/>
  <c r="V201" i="15"/>
  <c r="Q201" i="15"/>
  <c r="L201" i="15"/>
  <c r="AG200" i="15"/>
  <c r="AH200" i="15" s="1"/>
  <c r="AI200" i="15" s="1"/>
  <c r="AF200" i="15"/>
  <c r="V200" i="15"/>
  <c r="Q200" i="15"/>
  <c r="L200" i="15"/>
  <c r="AG199" i="15"/>
  <c r="AH199" i="15" s="1"/>
  <c r="AI199" i="15" s="1"/>
  <c r="AF199" i="15"/>
  <c r="V199" i="15"/>
  <c r="Q199" i="15"/>
  <c r="L199" i="15"/>
  <c r="AG198" i="15"/>
  <c r="AH198" i="15" s="1"/>
  <c r="AI198" i="15" s="1"/>
  <c r="AF198" i="15"/>
  <c r="V198" i="15"/>
  <c r="Q198" i="15"/>
  <c r="L198" i="15"/>
  <c r="AG197" i="15"/>
  <c r="AH197" i="15" s="1"/>
  <c r="AI197" i="15" s="1"/>
  <c r="AF197" i="15"/>
  <c r="V197" i="15"/>
  <c r="Q197" i="15"/>
  <c r="L197" i="15"/>
  <c r="AG196" i="15"/>
  <c r="AH196" i="15" s="1"/>
  <c r="AI196" i="15" s="1"/>
  <c r="AF196" i="15"/>
  <c r="V196" i="15"/>
  <c r="Q196" i="15"/>
  <c r="L196" i="15"/>
  <c r="AG195" i="15"/>
  <c r="AH195" i="15" s="1"/>
  <c r="AI195" i="15" s="1"/>
  <c r="AF195" i="15"/>
  <c r="V195" i="15"/>
  <c r="Q195" i="15"/>
  <c r="L195" i="15"/>
  <c r="BD194" i="15"/>
  <c r="AG194" i="15"/>
  <c r="AH194" i="15" s="1"/>
  <c r="AI194" i="15" s="1"/>
  <c r="AX194" i="15" s="1"/>
  <c r="AF194" i="15"/>
  <c r="V194" i="15"/>
  <c r="Q194" i="15"/>
  <c r="L194" i="15"/>
  <c r="BD193" i="15"/>
  <c r="AG193" i="15"/>
  <c r="AH193" i="15" s="1"/>
  <c r="AI193" i="15" s="1"/>
  <c r="AX193" i="15" s="1"/>
  <c r="AF193" i="15"/>
  <c r="V193" i="15"/>
  <c r="Q193" i="15"/>
  <c r="L193" i="15"/>
  <c r="BD192" i="15"/>
  <c r="AG192" i="15"/>
  <c r="AH192" i="15" s="1"/>
  <c r="AI192" i="15" s="1"/>
  <c r="AX192" i="15" s="1"/>
  <c r="AF192" i="15"/>
  <c r="V192" i="15"/>
  <c r="Q192" i="15"/>
  <c r="L192" i="15"/>
  <c r="BD191" i="15"/>
  <c r="AG191" i="15"/>
  <c r="AH191" i="15" s="1"/>
  <c r="AI191" i="15" s="1"/>
  <c r="AF191" i="15"/>
  <c r="V191" i="15"/>
  <c r="Q191" i="15"/>
  <c r="L191" i="15"/>
  <c r="BD190" i="15"/>
  <c r="AG190" i="15"/>
  <c r="AH190" i="15" s="1"/>
  <c r="AI190" i="15" s="1"/>
  <c r="AX190" i="15" s="1"/>
  <c r="AF190" i="15"/>
  <c r="V190" i="15"/>
  <c r="Q190" i="15"/>
  <c r="L190" i="15"/>
  <c r="AG189" i="15"/>
  <c r="AH189" i="15" s="1"/>
  <c r="AI189" i="15" s="1"/>
  <c r="AF189" i="15"/>
  <c r="V189" i="15"/>
  <c r="Q189" i="15"/>
  <c r="L189" i="15"/>
  <c r="BD188" i="15"/>
  <c r="AG188" i="15"/>
  <c r="AH188" i="15" s="1"/>
  <c r="AI188" i="15" s="1"/>
  <c r="AX188" i="15" s="1"/>
  <c r="AF188" i="15"/>
  <c r="V188" i="15"/>
  <c r="Q188" i="15"/>
  <c r="L188" i="15"/>
  <c r="BD187" i="15"/>
  <c r="AG187" i="15"/>
  <c r="AH187" i="15" s="1"/>
  <c r="AI187" i="15" s="1"/>
  <c r="AF187" i="15"/>
  <c r="V187" i="15"/>
  <c r="Q187" i="15"/>
  <c r="L187" i="15"/>
  <c r="BD186" i="15"/>
  <c r="AG186" i="15"/>
  <c r="AH186" i="15" s="1"/>
  <c r="AI186" i="15" s="1"/>
  <c r="AX186" i="15" s="1"/>
  <c r="AF186" i="15"/>
  <c r="V186" i="15"/>
  <c r="Q186" i="15"/>
  <c r="L186" i="15"/>
  <c r="BD185" i="15"/>
  <c r="AG185" i="15"/>
  <c r="AH185" i="15" s="1"/>
  <c r="AI185" i="15" s="1"/>
  <c r="AX185" i="15" s="1"/>
  <c r="AF185" i="15"/>
  <c r="V185" i="15"/>
  <c r="Q185" i="15"/>
  <c r="L185" i="15"/>
  <c r="BD184" i="15"/>
  <c r="AG184" i="15"/>
  <c r="AH184" i="15" s="1"/>
  <c r="AI184" i="15" s="1"/>
  <c r="AF184" i="15"/>
  <c r="V184" i="15"/>
  <c r="Q184" i="15"/>
  <c r="L184" i="15"/>
  <c r="BD183" i="15"/>
  <c r="AG183" i="15"/>
  <c r="AH183" i="15" s="1"/>
  <c r="AI183" i="15" s="1"/>
  <c r="AX183" i="15" s="1"/>
  <c r="AF183" i="15"/>
  <c r="V183" i="15"/>
  <c r="Q183" i="15"/>
  <c r="L183" i="15"/>
  <c r="BD182" i="15"/>
  <c r="AG182" i="15"/>
  <c r="AH182" i="15" s="1"/>
  <c r="AI182" i="15" s="1"/>
  <c r="AX182" i="15" s="1"/>
  <c r="AF182" i="15"/>
  <c r="V182" i="15"/>
  <c r="Q182" i="15"/>
  <c r="L182" i="15"/>
  <c r="BD181" i="15"/>
  <c r="AG181" i="15"/>
  <c r="AH181" i="15" s="1"/>
  <c r="AI181" i="15" s="1"/>
  <c r="AF181" i="15"/>
  <c r="V181" i="15"/>
  <c r="Q181" i="15"/>
  <c r="L181" i="15"/>
  <c r="BD180" i="15"/>
  <c r="AG180" i="15"/>
  <c r="AH180" i="15" s="1"/>
  <c r="AI180" i="15" s="1"/>
  <c r="AX180" i="15" s="1"/>
  <c r="AF180" i="15"/>
  <c r="V180" i="15"/>
  <c r="Q180" i="15"/>
  <c r="L180" i="15"/>
  <c r="BD179" i="15"/>
  <c r="AG179" i="15"/>
  <c r="AH179" i="15" s="1"/>
  <c r="AI179" i="15" s="1"/>
  <c r="AX179" i="15" s="1"/>
  <c r="AF179" i="15"/>
  <c r="V179" i="15"/>
  <c r="Q179" i="15"/>
  <c r="L179" i="15"/>
  <c r="BD178" i="15"/>
  <c r="AG178" i="15"/>
  <c r="AH178" i="15" s="1"/>
  <c r="AI178" i="15" s="1"/>
  <c r="AX178" i="15" s="1"/>
  <c r="AF178" i="15"/>
  <c r="V178" i="15"/>
  <c r="Q178" i="15"/>
  <c r="L178" i="15"/>
  <c r="BD177" i="15"/>
  <c r="AG177" i="15"/>
  <c r="AH177" i="15" s="1"/>
  <c r="AI177" i="15" s="1"/>
  <c r="AX177" i="15" s="1"/>
  <c r="AF177" i="15"/>
  <c r="V177" i="15"/>
  <c r="Q177" i="15"/>
  <c r="L177" i="15"/>
  <c r="BD176" i="15"/>
  <c r="AG176" i="15"/>
  <c r="AH176" i="15" s="1"/>
  <c r="AI176" i="15" s="1"/>
  <c r="AX176" i="15" s="1"/>
  <c r="AF176" i="15"/>
  <c r="V176" i="15"/>
  <c r="Q176" i="15"/>
  <c r="L176" i="15"/>
  <c r="BD175" i="15"/>
  <c r="AG175" i="15"/>
  <c r="AH175" i="15" s="1"/>
  <c r="AI175" i="15" s="1"/>
  <c r="AX175" i="15" s="1"/>
  <c r="AF175" i="15"/>
  <c r="V175" i="15"/>
  <c r="Q175" i="15"/>
  <c r="L175" i="15"/>
  <c r="BD174" i="15"/>
  <c r="AG174" i="15"/>
  <c r="AH174" i="15" s="1"/>
  <c r="AI174" i="15" s="1"/>
  <c r="AF174" i="15"/>
  <c r="V174" i="15"/>
  <c r="Q174" i="15"/>
  <c r="L174" i="15"/>
  <c r="BD173" i="15"/>
  <c r="AG173" i="15"/>
  <c r="AH173" i="15" s="1"/>
  <c r="AI173" i="15" s="1"/>
  <c r="AX173" i="15" s="1"/>
  <c r="AF173" i="15"/>
  <c r="V173" i="15"/>
  <c r="Q173" i="15"/>
  <c r="L173" i="15"/>
  <c r="BD172" i="15"/>
  <c r="AG172" i="15"/>
  <c r="AH172" i="15" s="1"/>
  <c r="AI172" i="15" s="1"/>
  <c r="AX172" i="15" s="1"/>
  <c r="AF172" i="15"/>
  <c r="V172" i="15"/>
  <c r="Q172" i="15"/>
  <c r="L172" i="15"/>
  <c r="BD171" i="15"/>
  <c r="AG171" i="15"/>
  <c r="AH171" i="15" s="1"/>
  <c r="AI171" i="15" s="1"/>
  <c r="AX171" i="15" s="1"/>
  <c r="AF171" i="15"/>
  <c r="V171" i="15"/>
  <c r="Q171" i="15"/>
  <c r="L171" i="15"/>
  <c r="BD170" i="15"/>
  <c r="AG170" i="15"/>
  <c r="AH170" i="15" s="1"/>
  <c r="AI170" i="15" s="1"/>
  <c r="AX170" i="15" s="1"/>
  <c r="AF170" i="15"/>
  <c r="V170" i="15"/>
  <c r="Q170" i="15"/>
  <c r="L170" i="15"/>
  <c r="BD169" i="15"/>
  <c r="AG169" i="15"/>
  <c r="AH169" i="15" s="1"/>
  <c r="AI169" i="15" s="1"/>
  <c r="AX169" i="15" s="1"/>
  <c r="AF169" i="15"/>
  <c r="V169" i="15"/>
  <c r="Q169" i="15"/>
  <c r="L169" i="15"/>
  <c r="BD168" i="15"/>
  <c r="AG168" i="15"/>
  <c r="AH168" i="15" s="1"/>
  <c r="AI168" i="15" s="1"/>
  <c r="AX168" i="15" s="1"/>
  <c r="AF168" i="15"/>
  <c r="V168" i="15"/>
  <c r="Q168" i="15"/>
  <c r="L168" i="15"/>
  <c r="BD167" i="15"/>
  <c r="AG167" i="15"/>
  <c r="AH167" i="15" s="1"/>
  <c r="AI167" i="15" s="1"/>
  <c r="AF167" i="15"/>
  <c r="V167" i="15"/>
  <c r="Q167" i="15"/>
  <c r="L167" i="15"/>
  <c r="BD166" i="15"/>
  <c r="AG166" i="15"/>
  <c r="AH166" i="15" s="1"/>
  <c r="AI166" i="15" s="1"/>
  <c r="AX166" i="15" s="1"/>
  <c r="AF166" i="15"/>
  <c r="V166" i="15"/>
  <c r="Q166" i="15"/>
  <c r="L166" i="15"/>
  <c r="BD165" i="15"/>
  <c r="AG165" i="15"/>
  <c r="AH165" i="15" s="1"/>
  <c r="AI165" i="15" s="1"/>
  <c r="AF165" i="15"/>
  <c r="V165" i="15"/>
  <c r="Q165" i="15"/>
  <c r="L165" i="15"/>
  <c r="BD164" i="15"/>
  <c r="AG164" i="15"/>
  <c r="AH164" i="15" s="1"/>
  <c r="AI164" i="15" s="1"/>
  <c r="AX164" i="15" s="1"/>
  <c r="AF164" i="15"/>
  <c r="V164" i="15"/>
  <c r="Q164" i="15"/>
  <c r="L164" i="15"/>
  <c r="BD163" i="15"/>
  <c r="AG163" i="15"/>
  <c r="AH163" i="15" s="1"/>
  <c r="AI163" i="15" s="1"/>
  <c r="AX163" i="15" s="1"/>
  <c r="AF163" i="15"/>
  <c r="V163" i="15"/>
  <c r="Q163" i="15"/>
  <c r="L163" i="15"/>
  <c r="BD162" i="15"/>
  <c r="AG162" i="15"/>
  <c r="AH162" i="15" s="1"/>
  <c r="AI162" i="15" s="1"/>
  <c r="AX162" i="15" s="1"/>
  <c r="AF162" i="15"/>
  <c r="V162" i="15"/>
  <c r="Q162" i="15"/>
  <c r="L162" i="15"/>
  <c r="BD161" i="15"/>
  <c r="AG161" i="15"/>
  <c r="AH161" i="15" s="1"/>
  <c r="AI161" i="15" s="1"/>
  <c r="AX161" i="15" s="1"/>
  <c r="AF161" i="15"/>
  <c r="V161" i="15"/>
  <c r="Q161" i="15"/>
  <c r="L161" i="15"/>
  <c r="BD160" i="15"/>
  <c r="AG160" i="15"/>
  <c r="AH160" i="15" s="1"/>
  <c r="AI160" i="15" s="1"/>
  <c r="AX160" i="15" s="1"/>
  <c r="AF160" i="15"/>
  <c r="V160" i="15"/>
  <c r="Q160" i="15"/>
  <c r="L160" i="15"/>
  <c r="BD159" i="15"/>
  <c r="AG159" i="15"/>
  <c r="AH159" i="15" s="1"/>
  <c r="AI159" i="15" s="1"/>
  <c r="AX159" i="15" s="1"/>
  <c r="AF159" i="15"/>
  <c r="V159" i="15"/>
  <c r="Q159" i="15"/>
  <c r="L159" i="15"/>
  <c r="BD158" i="15"/>
  <c r="AG158" i="15"/>
  <c r="AH158" i="15" s="1"/>
  <c r="AI158" i="15" s="1"/>
  <c r="AX158" i="15" s="1"/>
  <c r="AF158" i="15"/>
  <c r="V158" i="15"/>
  <c r="K158" i="15"/>
  <c r="J158" i="15"/>
  <c r="Q158" i="15" s="1"/>
  <c r="BD157" i="15"/>
  <c r="AG157" i="15"/>
  <c r="AH157" i="15" s="1"/>
  <c r="AI157" i="15" s="1"/>
  <c r="AX157" i="15" s="1"/>
  <c r="AF157" i="15"/>
  <c r="V157" i="15"/>
  <c r="Q157" i="15"/>
  <c r="L157" i="15"/>
  <c r="BD156" i="15"/>
  <c r="AG156" i="15"/>
  <c r="AH156" i="15" s="1"/>
  <c r="AI156" i="15" s="1"/>
  <c r="AX156" i="15" s="1"/>
  <c r="AF156" i="15"/>
  <c r="V156" i="15"/>
  <c r="Q156" i="15"/>
  <c r="L156" i="15"/>
  <c r="BD155" i="15"/>
  <c r="AG155" i="15"/>
  <c r="AH155" i="15" s="1"/>
  <c r="AI155" i="15" s="1"/>
  <c r="AF155" i="15"/>
  <c r="V155" i="15"/>
  <c r="Q155" i="15"/>
  <c r="L155" i="15"/>
  <c r="BD154" i="15"/>
  <c r="AG154" i="15"/>
  <c r="AH154" i="15" s="1"/>
  <c r="AI154" i="15" s="1"/>
  <c r="AX154" i="15" s="1"/>
  <c r="AF154" i="15"/>
  <c r="V154" i="15"/>
  <c r="Q154" i="15"/>
  <c r="L154" i="15"/>
  <c r="BD153" i="15"/>
  <c r="AG153" i="15"/>
  <c r="AH153" i="15" s="1"/>
  <c r="AI153" i="15" s="1"/>
  <c r="AX153" i="15" s="1"/>
  <c r="AF153" i="15"/>
  <c r="V153" i="15"/>
  <c r="Q153" i="15"/>
  <c r="L153" i="15"/>
  <c r="AG152" i="15"/>
  <c r="AH152" i="15" s="1"/>
  <c r="AI152" i="15" s="1"/>
  <c r="AF152" i="15"/>
  <c r="V152" i="15"/>
  <c r="Q152" i="15"/>
  <c r="L152" i="15"/>
  <c r="BD151" i="15"/>
  <c r="AG151" i="15"/>
  <c r="AH151" i="15" s="1"/>
  <c r="AI151" i="15" s="1"/>
  <c r="AX151" i="15" s="1"/>
  <c r="AF151" i="15"/>
  <c r="V151" i="15"/>
  <c r="Q151" i="15"/>
  <c r="L151" i="15"/>
  <c r="BD150" i="15"/>
  <c r="AG150" i="15"/>
  <c r="AH150" i="15" s="1"/>
  <c r="AI150" i="15" s="1"/>
  <c r="AX150" i="15" s="1"/>
  <c r="AF150" i="15"/>
  <c r="V150" i="15"/>
  <c r="Q150" i="15"/>
  <c r="L150" i="15"/>
  <c r="BD149" i="15"/>
  <c r="AG149" i="15"/>
  <c r="AH149" i="15" s="1"/>
  <c r="AI149" i="15" s="1"/>
  <c r="AX149" i="15" s="1"/>
  <c r="AF149" i="15"/>
  <c r="V149" i="15"/>
  <c r="Q149" i="15"/>
  <c r="L149" i="15"/>
  <c r="BD148" i="15"/>
  <c r="AG148" i="15"/>
  <c r="AH148" i="15" s="1"/>
  <c r="AI148" i="15" s="1"/>
  <c r="AX148" i="15" s="1"/>
  <c r="AF148" i="15"/>
  <c r="V148" i="15"/>
  <c r="Q148" i="15"/>
  <c r="L148" i="15"/>
  <c r="BD147" i="15"/>
  <c r="AG147" i="15"/>
  <c r="AH147" i="15" s="1"/>
  <c r="AI147" i="15" s="1"/>
  <c r="AX147" i="15" s="1"/>
  <c r="AF147" i="15"/>
  <c r="V147" i="15"/>
  <c r="Q147" i="15"/>
  <c r="L147" i="15"/>
  <c r="BD146" i="15"/>
  <c r="AG146" i="15"/>
  <c r="AH146" i="15" s="1"/>
  <c r="AI146" i="15" s="1"/>
  <c r="AF146" i="15"/>
  <c r="V146" i="15"/>
  <c r="Q146" i="15"/>
  <c r="L146" i="15"/>
  <c r="BD145" i="15"/>
  <c r="AG145" i="15"/>
  <c r="AH145" i="15" s="1"/>
  <c r="AI145" i="15" s="1"/>
  <c r="AF145" i="15"/>
  <c r="V145" i="15"/>
  <c r="Q145" i="15"/>
  <c r="L145" i="15"/>
  <c r="BD144" i="15"/>
  <c r="AG144" i="15"/>
  <c r="AH144" i="15" s="1"/>
  <c r="AI144" i="15" s="1"/>
  <c r="AX144" i="15" s="1"/>
  <c r="AF144" i="15"/>
  <c r="V144" i="15"/>
  <c r="Q144" i="15"/>
  <c r="L144" i="15"/>
  <c r="BD143" i="15"/>
  <c r="AG143" i="15"/>
  <c r="AH143" i="15" s="1"/>
  <c r="AI143" i="15" s="1"/>
  <c r="AX143" i="15" s="1"/>
  <c r="AF143" i="15"/>
  <c r="V143" i="15"/>
  <c r="Q143" i="15"/>
  <c r="L143" i="15"/>
  <c r="BD142" i="15"/>
  <c r="AG142" i="15"/>
  <c r="AH142" i="15" s="1"/>
  <c r="AI142" i="15" s="1"/>
  <c r="AX142" i="15" s="1"/>
  <c r="AF142" i="15"/>
  <c r="V142" i="15"/>
  <c r="Q142" i="15"/>
  <c r="L142" i="15"/>
  <c r="BD141" i="15"/>
  <c r="AG141" i="15"/>
  <c r="AH141" i="15" s="1"/>
  <c r="AI141" i="15" s="1"/>
  <c r="AX141" i="15" s="1"/>
  <c r="AF141" i="15"/>
  <c r="V141" i="15"/>
  <c r="Q141" i="15"/>
  <c r="L141" i="15"/>
  <c r="BD140" i="15"/>
  <c r="AG140" i="15"/>
  <c r="AH140" i="15" s="1"/>
  <c r="AI140" i="15" s="1"/>
  <c r="AX140" i="15" s="1"/>
  <c r="AF140" i="15"/>
  <c r="V140" i="15"/>
  <c r="Q140" i="15"/>
  <c r="L140" i="15"/>
  <c r="BD139" i="15"/>
  <c r="AG139" i="15"/>
  <c r="AH139" i="15" s="1"/>
  <c r="AI139" i="15" s="1"/>
  <c r="AX139" i="15" s="1"/>
  <c r="AF139" i="15"/>
  <c r="V139" i="15"/>
  <c r="Q139" i="15"/>
  <c r="L139" i="15"/>
  <c r="BD138" i="15"/>
  <c r="AG138" i="15"/>
  <c r="AH138" i="15" s="1"/>
  <c r="AI138" i="15" s="1"/>
  <c r="AX138" i="15" s="1"/>
  <c r="AF138" i="15"/>
  <c r="V138" i="15"/>
  <c r="Q138" i="15"/>
  <c r="L138" i="15"/>
  <c r="BD137" i="15"/>
  <c r="AG137" i="15"/>
  <c r="AH137" i="15" s="1"/>
  <c r="AI137" i="15" s="1"/>
  <c r="AX137" i="15" s="1"/>
  <c r="AF137" i="15"/>
  <c r="V137" i="15"/>
  <c r="Q137" i="15"/>
  <c r="L137" i="15"/>
  <c r="BD136" i="15"/>
  <c r="AG136" i="15"/>
  <c r="AH136" i="15" s="1"/>
  <c r="AI136" i="15" s="1"/>
  <c r="AX136" i="15" s="1"/>
  <c r="AF136" i="15"/>
  <c r="V136" i="15"/>
  <c r="Q136" i="15"/>
  <c r="L136" i="15"/>
  <c r="BD135" i="15"/>
  <c r="AG135" i="15"/>
  <c r="AH135" i="15" s="1"/>
  <c r="AI135" i="15" s="1"/>
  <c r="AF135" i="15"/>
  <c r="V135" i="15"/>
  <c r="Q135" i="15"/>
  <c r="L135" i="15"/>
  <c r="BD134" i="15"/>
  <c r="AG134" i="15"/>
  <c r="AH134" i="15" s="1"/>
  <c r="AI134" i="15" s="1"/>
  <c r="AX134" i="15" s="1"/>
  <c r="AF134" i="15"/>
  <c r="V134" i="15"/>
  <c r="Q134" i="15"/>
  <c r="L134" i="15"/>
  <c r="BD133" i="15"/>
  <c r="AG133" i="15"/>
  <c r="AH133" i="15" s="1"/>
  <c r="AI133" i="15" s="1"/>
  <c r="AX133" i="15" s="1"/>
  <c r="AF133" i="15"/>
  <c r="V133" i="15"/>
  <c r="Q133" i="15"/>
  <c r="L133" i="15"/>
  <c r="BD132" i="15"/>
  <c r="AG132" i="15"/>
  <c r="AH132" i="15" s="1"/>
  <c r="AI132" i="15" s="1"/>
  <c r="AF132" i="15"/>
  <c r="V132" i="15"/>
  <c r="Q132" i="15"/>
  <c r="L132" i="15"/>
  <c r="BD131" i="15"/>
  <c r="AG131" i="15"/>
  <c r="AH131" i="15" s="1"/>
  <c r="AI131" i="15" s="1"/>
  <c r="AX131" i="15" s="1"/>
  <c r="AF131" i="15"/>
  <c r="V131" i="15"/>
  <c r="Q131" i="15"/>
  <c r="L131" i="15"/>
  <c r="AG130" i="15"/>
  <c r="AH130" i="15" s="1"/>
  <c r="AI130" i="15" s="1"/>
  <c r="AF130" i="15"/>
  <c r="V130" i="15"/>
  <c r="Q130" i="15"/>
  <c r="L130" i="15"/>
  <c r="BD128" i="15"/>
  <c r="AG128" i="15"/>
  <c r="AH128" i="15" s="1"/>
  <c r="AI128" i="15" s="1"/>
  <c r="AX128" i="15" s="1"/>
  <c r="AF128" i="15"/>
  <c r="V128" i="15"/>
  <c r="Q128" i="15"/>
  <c r="L128" i="15"/>
  <c r="BD127" i="15"/>
  <c r="AG127" i="15"/>
  <c r="AH127" i="15" s="1"/>
  <c r="AI127" i="15" s="1"/>
  <c r="AX127" i="15" s="1"/>
  <c r="AF127" i="15"/>
  <c r="V127" i="15"/>
  <c r="Q127" i="15"/>
  <c r="L127" i="15"/>
  <c r="BD126" i="15"/>
  <c r="AG126" i="15"/>
  <c r="AH126" i="15" s="1"/>
  <c r="AI126" i="15" s="1"/>
  <c r="AX126" i="15" s="1"/>
  <c r="AF126" i="15"/>
  <c r="V126" i="15"/>
  <c r="Q126" i="15"/>
  <c r="L126" i="15"/>
  <c r="BD125" i="15"/>
  <c r="AG125" i="15"/>
  <c r="AH125" i="15" s="1"/>
  <c r="AI125" i="15" s="1"/>
  <c r="AX125" i="15" s="1"/>
  <c r="AF125" i="15"/>
  <c r="V125" i="15"/>
  <c r="Q125" i="15"/>
  <c r="L125" i="15"/>
  <c r="BD124" i="15"/>
  <c r="AG124" i="15"/>
  <c r="AH124" i="15" s="1"/>
  <c r="AI124" i="15" s="1"/>
  <c r="AX124" i="15" s="1"/>
  <c r="AF124" i="15"/>
  <c r="V124" i="15"/>
  <c r="Q124" i="15"/>
  <c r="L124" i="15"/>
  <c r="BD123" i="15"/>
  <c r="AG123" i="15"/>
  <c r="AH123" i="15" s="1"/>
  <c r="AI123" i="15" s="1"/>
  <c r="AX123" i="15" s="1"/>
  <c r="AF123" i="15"/>
  <c r="V123" i="15"/>
  <c r="Q123" i="15"/>
  <c r="L123" i="15"/>
  <c r="BD122" i="15"/>
  <c r="AG122" i="15"/>
  <c r="AH122" i="15" s="1"/>
  <c r="AI122" i="15" s="1"/>
  <c r="AX122" i="15" s="1"/>
  <c r="AF122" i="15"/>
  <c r="V122" i="15"/>
  <c r="Q122" i="15"/>
  <c r="L122" i="15"/>
  <c r="BD121" i="15"/>
  <c r="AG121" i="15"/>
  <c r="AH121" i="15" s="1"/>
  <c r="AI121" i="15" s="1"/>
  <c r="AX121" i="15" s="1"/>
  <c r="AF121" i="15"/>
  <c r="V121" i="15"/>
  <c r="Q121" i="15"/>
  <c r="L121" i="15"/>
  <c r="BD120" i="15"/>
  <c r="AG120" i="15"/>
  <c r="AH120" i="15" s="1"/>
  <c r="AI120" i="15" s="1"/>
  <c r="AX120" i="15" s="1"/>
  <c r="AF120" i="15"/>
  <c r="V120" i="15"/>
  <c r="Q120" i="15"/>
  <c r="L120" i="15"/>
  <c r="BD119" i="15"/>
  <c r="AG119" i="15"/>
  <c r="AH119" i="15" s="1"/>
  <c r="AI119" i="15" s="1"/>
  <c r="AX119" i="15" s="1"/>
  <c r="AF119" i="15"/>
  <c r="V119" i="15"/>
  <c r="Q119" i="15"/>
  <c r="L119" i="15"/>
  <c r="BD118" i="15"/>
  <c r="AG118" i="15"/>
  <c r="AH118" i="15" s="1"/>
  <c r="AI118" i="15" s="1"/>
  <c r="AX118" i="15" s="1"/>
  <c r="AF118" i="15"/>
  <c r="V118" i="15"/>
  <c r="Q118" i="15"/>
  <c r="L118" i="15"/>
  <c r="BD117" i="15"/>
  <c r="AG117" i="15"/>
  <c r="AH117" i="15" s="1"/>
  <c r="AI117" i="15" s="1"/>
  <c r="AX117" i="15" s="1"/>
  <c r="AF117" i="15"/>
  <c r="V117" i="15"/>
  <c r="Q117" i="15"/>
  <c r="L117" i="15"/>
  <c r="BD116" i="15"/>
  <c r="AG116" i="15"/>
  <c r="AH116" i="15" s="1"/>
  <c r="AI116" i="15" s="1"/>
  <c r="AX116" i="15" s="1"/>
  <c r="AF116" i="15"/>
  <c r="V116" i="15"/>
  <c r="Q116" i="15"/>
  <c r="L116" i="15"/>
  <c r="BD115" i="15"/>
  <c r="AG115" i="15"/>
  <c r="AH115" i="15" s="1"/>
  <c r="AI115" i="15" s="1"/>
  <c r="AX115" i="15" s="1"/>
  <c r="AF115" i="15"/>
  <c r="V115" i="15"/>
  <c r="Q115" i="15"/>
  <c r="L115" i="15"/>
  <c r="BD114" i="15"/>
  <c r="AG114" i="15"/>
  <c r="AH114" i="15" s="1"/>
  <c r="AI114" i="15" s="1"/>
  <c r="AX114" i="15" s="1"/>
  <c r="AF114" i="15"/>
  <c r="V114" i="15"/>
  <c r="Q114" i="15"/>
  <c r="L114" i="15"/>
  <c r="BD113" i="15"/>
  <c r="AG113" i="15"/>
  <c r="AH113" i="15" s="1"/>
  <c r="AI113" i="15" s="1"/>
  <c r="AX113" i="15" s="1"/>
  <c r="AF113" i="15"/>
  <c r="V113" i="15"/>
  <c r="Q113" i="15"/>
  <c r="L113" i="15"/>
  <c r="BD112" i="15"/>
  <c r="AG112" i="15"/>
  <c r="AH112" i="15" s="1"/>
  <c r="AI112" i="15" s="1"/>
  <c r="AX112" i="15" s="1"/>
  <c r="AF112" i="15"/>
  <c r="V112" i="15"/>
  <c r="Q112" i="15"/>
  <c r="L112" i="15"/>
  <c r="BD111" i="15"/>
  <c r="AG111" i="15"/>
  <c r="AH111" i="15" s="1"/>
  <c r="AI111" i="15" s="1"/>
  <c r="AX111" i="15" s="1"/>
  <c r="AF111" i="15"/>
  <c r="V111" i="15"/>
  <c r="Q111" i="15"/>
  <c r="L111" i="15"/>
  <c r="BD110" i="15"/>
  <c r="AG110" i="15"/>
  <c r="AH110" i="15" s="1"/>
  <c r="AI110" i="15" s="1"/>
  <c r="AX110" i="15" s="1"/>
  <c r="AF110" i="15"/>
  <c r="V110" i="15"/>
  <c r="Q110" i="15"/>
  <c r="L110" i="15"/>
  <c r="BD109" i="15"/>
  <c r="AG109" i="15"/>
  <c r="AH109" i="15" s="1"/>
  <c r="AI109" i="15" s="1"/>
  <c r="AX109" i="15" s="1"/>
  <c r="AF109" i="15"/>
  <c r="V109" i="15"/>
  <c r="Q109" i="15"/>
  <c r="L109" i="15"/>
  <c r="BD108" i="15"/>
  <c r="AG108" i="15"/>
  <c r="AH108" i="15" s="1"/>
  <c r="AI108" i="15" s="1"/>
  <c r="AX108" i="15" s="1"/>
  <c r="AF108" i="15"/>
  <c r="V108" i="15"/>
  <c r="Q108" i="15"/>
  <c r="L108" i="15"/>
  <c r="BD106" i="15"/>
  <c r="AG106" i="15"/>
  <c r="AH106" i="15" s="1"/>
  <c r="AI106" i="15" s="1"/>
  <c r="AF106" i="15"/>
  <c r="V106" i="15"/>
  <c r="Q106" i="15"/>
  <c r="L106" i="15"/>
  <c r="BD105" i="15"/>
  <c r="AG105" i="15"/>
  <c r="AH105" i="15" s="1"/>
  <c r="AI105" i="15" s="1"/>
  <c r="AX105" i="15" s="1"/>
  <c r="AF105" i="15"/>
  <c r="V105" i="15"/>
  <c r="Q105" i="15"/>
  <c r="L105" i="15"/>
  <c r="BD104" i="15"/>
  <c r="AG104" i="15"/>
  <c r="AH104" i="15" s="1"/>
  <c r="AI104" i="15" s="1"/>
  <c r="AX104" i="15" s="1"/>
  <c r="AF104" i="15"/>
  <c r="V104" i="15"/>
  <c r="Q104" i="15"/>
  <c r="L104" i="15"/>
  <c r="BD103" i="15"/>
  <c r="AG103" i="15"/>
  <c r="AH103" i="15" s="1"/>
  <c r="AI103" i="15" s="1"/>
  <c r="AX103" i="15" s="1"/>
  <c r="AF103" i="15"/>
  <c r="V103" i="15"/>
  <c r="Q103" i="15"/>
  <c r="L103" i="15"/>
  <c r="BD102" i="15"/>
  <c r="AG102" i="15"/>
  <c r="AH102" i="15" s="1"/>
  <c r="AI102" i="15" s="1"/>
  <c r="AX102" i="15" s="1"/>
  <c r="AF102" i="15"/>
  <c r="Q102" i="15"/>
  <c r="L102" i="15"/>
  <c r="BD101" i="15"/>
  <c r="AG101" i="15"/>
  <c r="AH101" i="15" s="1"/>
  <c r="AI101" i="15" s="1"/>
  <c r="AX101" i="15" s="1"/>
  <c r="AF101" i="15"/>
  <c r="Q101" i="15"/>
  <c r="L101" i="15"/>
  <c r="BD100" i="15"/>
  <c r="AG100" i="15"/>
  <c r="AH100" i="15" s="1"/>
  <c r="AI100" i="15" s="1"/>
  <c r="AX100" i="15" s="1"/>
  <c r="AF100" i="15"/>
  <c r="V100" i="15"/>
  <c r="Q100" i="15"/>
  <c r="L100" i="15"/>
  <c r="BD99" i="15"/>
  <c r="AG99" i="15"/>
  <c r="AH99" i="15" s="1"/>
  <c r="AI99" i="15" s="1"/>
  <c r="AX99" i="15" s="1"/>
  <c r="AF99" i="15"/>
  <c r="V99" i="15"/>
  <c r="Q99" i="15"/>
  <c r="L99" i="15"/>
  <c r="BD98" i="15"/>
  <c r="AG98" i="15"/>
  <c r="AH98" i="15" s="1"/>
  <c r="AI98" i="15" s="1"/>
  <c r="AX98" i="15" s="1"/>
  <c r="AF98" i="15"/>
  <c r="V98" i="15"/>
  <c r="Q98" i="15"/>
  <c r="L98" i="15"/>
  <c r="BD97" i="15"/>
  <c r="AG97" i="15"/>
  <c r="AH97" i="15" s="1"/>
  <c r="AI97" i="15" s="1"/>
  <c r="AX97" i="15" s="1"/>
  <c r="AF97" i="15"/>
  <c r="V97" i="15"/>
  <c r="Q97" i="15"/>
  <c r="L97" i="15"/>
  <c r="BD96" i="15"/>
  <c r="AG96" i="15"/>
  <c r="AH96" i="15" s="1"/>
  <c r="AI96" i="15" s="1"/>
  <c r="AX96" i="15" s="1"/>
  <c r="AF96" i="15"/>
  <c r="V96" i="15"/>
  <c r="Q96" i="15"/>
  <c r="L96" i="15"/>
  <c r="BD95" i="15"/>
  <c r="AG95" i="15"/>
  <c r="AH95" i="15" s="1"/>
  <c r="AI95" i="15" s="1"/>
  <c r="AX95" i="15" s="1"/>
  <c r="AF95" i="15"/>
  <c r="V95" i="15"/>
  <c r="Q95" i="15"/>
  <c r="L95" i="15"/>
  <c r="BD94" i="15"/>
  <c r="AG94" i="15"/>
  <c r="AH94" i="15" s="1"/>
  <c r="AI94" i="15" s="1"/>
  <c r="AX94" i="15" s="1"/>
  <c r="AF94" i="15"/>
  <c r="V94" i="15"/>
  <c r="J94" i="15"/>
  <c r="BD93" i="15"/>
  <c r="AG93" i="15"/>
  <c r="AH93" i="15" s="1"/>
  <c r="AI93" i="15" s="1"/>
  <c r="AX93" i="15" s="1"/>
  <c r="AF93" i="15"/>
  <c r="V93" i="15"/>
  <c r="Q93" i="15"/>
  <c r="L93" i="15"/>
  <c r="BD90" i="15"/>
  <c r="AG90" i="15"/>
  <c r="AH90" i="15" s="1"/>
  <c r="AI90" i="15" s="1"/>
  <c r="AX90" i="15" s="1"/>
  <c r="AF90" i="15"/>
  <c r="V90" i="15"/>
  <c r="Q90" i="15"/>
  <c r="L90" i="15"/>
  <c r="BD89" i="15"/>
  <c r="AG89" i="15"/>
  <c r="AH89" i="15" s="1"/>
  <c r="AI89" i="15" s="1"/>
  <c r="AX89" i="15" s="1"/>
  <c r="AF89" i="15"/>
  <c r="V89" i="15"/>
  <c r="Q89" i="15"/>
  <c r="L89" i="15"/>
  <c r="BD88" i="15"/>
  <c r="AG88" i="15"/>
  <c r="AH88" i="15" s="1"/>
  <c r="AI88" i="15" s="1"/>
  <c r="AX88" i="15" s="1"/>
  <c r="AF88" i="15"/>
  <c r="V88" i="15"/>
  <c r="Q88" i="15"/>
  <c r="L88" i="15"/>
  <c r="BD87" i="15"/>
  <c r="AG87" i="15"/>
  <c r="AH87" i="15" s="1"/>
  <c r="AI87" i="15" s="1"/>
  <c r="AX87" i="15" s="1"/>
  <c r="AF87" i="15"/>
  <c r="V87" i="15"/>
  <c r="Q87" i="15"/>
  <c r="L87" i="15"/>
  <c r="AG86" i="15"/>
  <c r="AH86" i="15" s="1"/>
  <c r="AI86" i="15" s="1"/>
  <c r="AF86" i="15"/>
  <c r="V86" i="15"/>
  <c r="Q86" i="15"/>
  <c r="L86" i="15"/>
  <c r="AG85" i="15"/>
  <c r="AH85" i="15" s="1"/>
  <c r="AI85" i="15" s="1"/>
  <c r="AF85" i="15"/>
  <c r="V85" i="15"/>
  <c r="Q85" i="15"/>
  <c r="L85" i="15"/>
  <c r="AG84" i="15"/>
  <c r="AH84" i="15" s="1"/>
  <c r="AI84" i="15" s="1"/>
  <c r="AF84" i="15"/>
  <c r="V84" i="15"/>
  <c r="Q84" i="15"/>
  <c r="L84" i="15"/>
  <c r="AG83" i="15"/>
  <c r="AH83" i="15" s="1"/>
  <c r="AI83" i="15" s="1"/>
  <c r="AF83" i="15"/>
  <c r="V83" i="15"/>
  <c r="Q83" i="15"/>
  <c r="L83" i="15"/>
  <c r="BD82" i="15"/>
  <c r="AG82" i="15"/>
  <c r="AH82" i="15" s="1"/>
  <c r="AI82" i="15" s="1"/>
  <c r="AX82" i="15" s="1"/>
  <c r="AF82" i="15"/>
  <c r="V82" i="15"/>
  <c r="Q82" i="15"/>
  <c r="L82" i="15"/>
  <c r="AG81" i="15"/>
  <c r="AH81" i="15" s="1"/>
  <c r="Z81" i="15"/>
  <c r="Z7" i="15" s="1"/>
  <c r="Y81" i="15"/>
  <c r="V81" i="15"/>
  <c r="Q81" i="15"/>
  <c r="L81" i="15"/>
  <c r="AG80" i="15"/>
  <c r="AH80" i="15" s="1"/>
  <c r="AI80" i="15" s="1"/>
  <c r="AF80" i="15"/>
  <c r="V80" i="15"/>
  <c r="Q80" i="15"/>
  <c r="L80" i="15"/>
  <c r="AG79" i="15"/>
  <c r="AH79" i="15" s="1"/>
  <c r="AI79" i="15" s="1"/>
  <c r="AF79" i="15"/>
  <c r="V79" i="15"/>
  <c r="Q79" i="15"/>
  <c r="L79" i="15"/>
  <c r="AG78" i="15"/>
  <c r="AH78" i="15" s="1"/>
  <c r="AI78" i="15" s="1"/>
  <c r="AF78" i="15"/>
  <c r="V78" i="15"/>
  <c r="Q78" i="15"/>
  <c r="L78" i="15"/>
  <c r="AG77" i="15"/>
  <c r="AH77" i="15" s="1"/>
  <c r="AI77" i="15" s="1"/>
  <c r="AF77" i="15"/>
  <c r="V77" i="15"/>
  <c r="Q77" i="15"/>
  <c r="L77" i="15"/>
  <c r="AG76" i="15"/>
  <c r="AH76" i="15" s="1"/>
  <c r="AI76" i="15" s="1"/>
  <c r="AF76" i="15"/>
  <c r="V76" i="15"/>
  <c r="Q76" i="15"/>
  <c r="L76" i="15"/>
  <c r="AG75" i="15"/>
  <c r="AH75" i="15" s="1"/>
  <c r="AI75" i="15" s="1"/>
  <c r="AF75" i="15"/>
  <c r="V75" i="15"/>
  <c r="Q75" i="15"/>
  <c r="L75" i="15"/>
  <c r="AG74" i="15"/>
  <c r="AH74" i="15" s="1"/>
  <c r="AI74" i="15" s="1"/>
  <c r="AF74" i="15"/>
  <c r="V74" i="15"/>
  <c r="Q74" i="15"/>
  <c r="L74" i="15"/>
  <c r="AG73" i="15"/>
  <c r="AH73" i="15" s="1"/>
  <c r="AI73" i="15" s="1"/>
  <c r="AF73" i="15"/>
  <c r="V73" i="15"/>
  <c r="Q73" i="15"/>
  <c r="L73" i="15"/>
  <c r="AG72" i="15"/>
  <c r="AH72" i="15" s="1"/>
  <c r="AI72" i="15" s="1"/>
  <c r="AF72" i="15"/>
  <c r="V72" i="15"/>
  <c r="Q72" i="15"/>
  <c r="L72" i="15"/>
  <c r="AG71" i="15"/>
  <c r="AH71" i="15" s="1"/>
  <c r="AI71" i="15" s="1"/>
  <c r="AF71" i="15"/>
  <c r="V71" i="15"/>
  <c r="Q71" i="15"/>
  <c r="L71" i="15"/>
  <c r="AG70" i="15"/>
  <c r="AH70" i="15" s="1"/>
  <c r="AI70" i="15" s="1"/>
  <c r="AF70" i="15"/>
  <c r="V70" i="15"/>
  <c r="Q70" i="15"/>
  <c r="L70" i="15"/>
  <c r="AG69" i="15"/>
  <c r="AH69" i="15" s="1"/>
  <c r="AI69" i="15" s="1"/>
  <c r="AF69" i="15"/>
  <c r="V69" i="15"/>
  <c r="Q69" i="15"/>
  <c r="L69" i="15"/>
  <c r="AG68" i="15"/>
  <c r="AH68" i="15" s="1"/>
  <c r="AI68" i="15" s="1"/>
  <c r="AF68" i="15"/>
  <c r="V68" i="15"/>
  <c r="Q68" i="15"/>
  <c r="L68" i="15"/>
  <c r="AG67" i="15"/>
  <c r="AH67" i="15" s="1"/>
  <c r="AI67" i="15" s="1"/>
  <c r="AF67" i="15"/>
  <c r="V67" i="15"/>
  <c r="Q67" i="15"/>
  <c r="L67" i="15"/>
  <c r="AG66" i="15"/>
  <c r="AH66" i="15" s="1"/>
  <c r="AI66" i="15" s="1"/>
  <c r="AF66" i="15"/>
  <c r="V66" i="15"/>
  <c r="Q66" i="15"/>
  <c r="L66" i="15"/>
  <c r="BD65" i="15"/>
  <c r="AG65" i="15"/>
  <c r="AH65" i="15" s="1"/>
  <c r="AI65" i="15" s="1"/>
  <c r="AX65" i="15" s="1"/>
  <c r="AF65" i="15"/>
  <c r="V65" i="15"/>
  <c r="K65" i="15"/>
  <c r="J65" i="15"/>
  <c r="AG64" i="15"/>
  <c r="AH64" i="15" s="1"/>
  <c r="AI64" i="15" s="1"/>
  <c r="AF64" i="15"/>
  <c r="BD63" i="15"/>
  <c r="AG63" i="15"/>
  <c r="AH63" i="15" s="1"/>
  <c r="AI63" i="15" s="1"/>
  <c r="AX63" i="15" s="1"/>
  <c r="AF63" i="15"/>
  <c r="V63" i="15"/>
  <c r="Q63" i="15"/>
  <c r="L63" i="15"/>
  <c r="BD62" i="15"/>
  <c r="AG62" i="15"/>
  <c r="AH62" i="15" s="1"/>
  <c r="AI62" i="15" s="1"/>
  <c r="AF62" i="15"/>
  <c r="V62" i="15"/>
  <c r="Q62" i="15"/>
  <c r="L62" i="15"/>
  <c r="BD61" i="15"/>
  <c r="AG61" i="15"/>
  <c r="AH61" i="15" s="1"/>
  <c r="AI61" i="15" s="1"/>
  <c r="AF61" i="15"/>
  <c r="V61" i="15"/>
  <c r="Q61" i="15"/>
  <c r="L61" i="15"/>
  <c r="BD60" i="15"/>
  <c r="AG60" i="15"/>
  <c r="AH60" i="15" s="1"/>
  <c r="AI60" i="15" s="1"/>
  <c r="AX60" i="15" s="1"/>
  <c r="AF60" i="15"/>
  <c r="V60" i="15"/>
  <c r="Q60" i="15"/>
  <c r="L60" i="15"/>
  <c r="AG59" i="15"/>
  <c r="AH59" i="15" s="1"/>
  <c r="AI59" i="15" s="1"/>
  <c r="AF59" i="15"/>
  <c r="T59" i="15"/>
  <c r="S59" i="15"/>
  <c r="Q59" i="15"/>
  <c r="L59" i="15"/>
  <c r="AG58" i="15"/>
  <c r="AH58" i="15" s="1"/>
  <c r="AI58" i="15" s="1"/>
  <c r="AF58" i="15"/>
  <c r="V58" i="15"/>
  <c r="Q58" i="15"/>
  <c r="L58" i="15"/>
  <c r="AG57" i="15"/>
  <c r="AH57" i="15" s="1"/>
  <c r="AI57" i="15" s="1"/>
  <c r="AF57" i="15"/>
  <c r="V57" i="15"/>
  <c r="Q57" i="15"/>
  <c r="L57" i="15"/>
  <c r="AG56" i="15"/>
  <c r="AH56" i="15" s="1"/>
  <c r="AI56" i="15" s="1"/>
  <c r="AF56" i="15"/>
  <c r="V56" i="15"/>
  <c r="Q56" i="15"/>
  <c r="L56" i="15"/>
  <c r="BD55" i="15"/>
  <c r="AG55" i="15"/>
  <c r="AH55" i="15" s="1"/>
  <c r="AI55" i="15" s="1"/>
  <c r="AX55" i="15" s="1"/>
  <c r="AF55" i="15"/>
  <c r="V55" i="15"/>
  <c r="K55" i="15"/>
  <c r="J55" i="15"/>
  <c r="Q55" i="15" s="1"/>
  <c r="BD54" i="15"/>
  <c r="AG54" i="15"/>
  <c r="AH54" i="15" s="1"/>
  <c r="AI54" i="15" s="1"/>
  <c r="AX54" i="15" s="1"/>
  <c r="AF54" i="15"/>
  <c r="V54" i="15"/>
  <c r="Q54" i="15"/>
  <c r="L54" i="15"/>
  <c r="BD53" i="15"/>
  <c r="AG53" i="15"/>
  <c r="AH53" i="15" s="1"/>
  <c r="AI53" i="15" s="1"/>
  <c r="AX53" i="15" s="1"/>
  <c r="AF53" i="15"/>
  <c r="V53" i="15"/>
  <c r="Q53" i="15"/>
  <c r="L53" i="15"/>
  <c r="AG52" i="15"/>
  <c r="AH52" i="15" s="1"/>
  <c r="AI52" i="15" s="1"/>
  <c r="AF52" i="15"/>
  <c r="V52" i="15"/>
  <c r="Q52" i="15"/>
  <c r="L52" i="15"/>
  <c r="BD51" i="15"/>
  <c r="AG51" i="15"/>
  <c r="AH51" i="15" s="1"/>
  <c r="AI51" i="15" s="1"/>
  <c r="AX51" i="15" s="1"/>
  <c r="AF51" i="15"/>
  <c r="V51" i="15"/>
  <c r="Q51" i="15"/>
  <c r="L51" i="15"/>
  <c r="BD50" i="15"/>
  <c r="AG50" i="15"/>
  <c r="AH50" i="15" s="1"/>
  <c r="AI50" i="15" s="1"/>
  <c r="AX50" i="15" s="1"/>
  <c r="AF50" i="15"/>
  <c r="V50" i="15"/>
  <c r="Q50" i="15"/>
  <c r="L50" i="15"/>
  <c r="BD49" i="15"/>
  <c r="AG49" i="15"/>
  <c r="AH49" i="15" s="1"/>
  <c r="AI49" i="15" s="1"/>
  <c r="AX49" i="15" s="1"/>
  <c r="AF49" i="15"/>
  <c r="V49" i="15"/>
  <c r="Q49" i="15"/>
  <c r="L49" i="15"/>
  <c r="BD48" i="15"/>
  <c r="AG48" i="15"/>
  <c r="AH48" i="15" s="1"/>
  <c r="AI48" i="15" s="1"/>
  <c r="AX48" i="15" s="1"/>
  <c r="AF48" i="15"/>
  <c r="V48" i="15"/>
  <c r="Q48" i="15"/>
  <c r="L48" i="15"/>
  <c r="BD47" i="15"/>
  <c r="AG47" i="15"/>
  <c r="AH47" i="15" s="1"/>
  <c r="AI47" i="15" s="1"/>
  <c r="AX47" i="15" s="1"/>
  <c r="AF47" i="15"/>
  <c r="V47" i="15"/>
  <c r="Q47" i="15"/>
  <c r="L47" i="15"/>
  <c r="BD46" i="15"/>
  <c r="AG46" i="15"/>
  <c r="AH46" i="15" s="1"/>
  <c r="AI46" i="15" s="1"/>
  <c r="AX46" i="15" s="1"/>
  <c r="AF46" i="15"/>
  <c r="V46" i="15"/>
  <c r="Q46" i="15"/>
  <c r="L46" i="15"/>
  <c r="BD45" i="15"/>
  <c r="AG45" i="15"/>
  <c r="AH45" i="15" s="1"/>
  <c r="AI45" i="15" s="1"/>
  <c r="AX45" i="15" s="1"/>
  <c r="AF45" i="15"/>
  <c r="V45" i="15"/>
  <c r="Q45" i="15"/>
  <c r="L45" i="15"/>
  <c r="BD44" i="15"/>
  <c r="AG44" i="15"/>
  <c r="AH44" i="15" s="1"/>
  <c r="AI44" i="15" s="1"/>
  <c r="AX44" i="15" s="1"/>
  <c r="AF44" i="15"/>
  <c r="V44" i="15"/>
  <c r="Q44" i="15"/>
  <c r="L44" i="15"/>
  <c r="BD43" i="15"/>
  <c r="AG43" i="15"/>
  <c r="AH43" i="15" s="1"/>
  <c r="AI43" i="15" s="1"/>
  <c r="AX43" i="15" s="1"/>
  <c r="AF43" i="15"/>
  <c r="V43" i="15"/>
  <c r="Q43" i="15"/>
  <c r="L43" i="15"/>
  <c r="BD42" i="15"/>
  <c r="AG42" i="15"/>
  <c r="AH42" i="15" s="1"/>
  <c r="AI42" i="15" s="1"/>
  <c r="AX42" i="15" s="1"/>
  <c r="AF42" i="15"/>
  <c r="V42" i="15"/>
  <c r="Q42" i="15"/>
  <c r="L42" i="15"/>
  <c r="AG41" i="15"/>
  <c r="AH41" i="15" s="1"/>
  <c r="AI41" i="15" s="1"/>
  <c r="AF41" i="15"/>
  <c r="V41" i="15"/>
  <c r="Q41" i="15"/>
  <c r="L41" i="15"/>
  <c r="BD40" i="15"/>
  <c r="AG40" i="15"/>
  <c r="AH40" i="15" s="1"/>
  <c r="AI40" i="15" s="1"/>
  <c r="AF40" i="15"/>
  <c r="V40" i="15"/>
  <c r="Q40" i="15"/>
  <c r="L40" i="15"/>
  <c r="BD39" i="15"/>
  <c r="AG39" i="15"/>
  <c r="AH39" i="15" s="1"/>
  <c r="AI39" i="15" s="1"/>
  <c r="AX39" i="15" s="1"/>
  <c r="AF39" i="15"/>
  <c r="V39" i="15"/>
  <c r="Q39" i="15"/>
  <c r="L39" i="15"/>
  <c r="BD38" i="15"/>
  <c r="AG38" i="15"/>
  <c r="AH38" i="15" s="1"/>
  <c r="AI38" i="15" s="1"/>
  <c r="AX38" i="15" s="1"/>
  <c r="AF38" i="15"/>
  <c r="V38" i="15"/>
  <c r="Q38" i="15"/>
  <c r="L38" i="15"/>
  <c r="BD37" i="15"/>
  <c r="AG37" i="15"/>
  <c r="AH37" i="15" s="1"/>
  <c r="AI37" i="15" s="1"/>
  <c r="AX37" i="15" s="1"/>
  <c r="AF37" i="15"/>
  <c r="V37" i="15"/>
  <c r="Q37" i="15"/>
  <c r="L37" i="15"/>
  <c r="BD36" i="15"/>
  <c r="AG36" i="15"/>
  <c r="AH36" i="15" s="1"/>
  <c r="AI36" i="15" s="1"/>
  <c r="AX36" i="15" s="1"/>
  <c r="AF36" i="15"/>
  <c r="V36" i="15"/>
  <c r="Q36" i="15"/>
  <c r="L36" i="15"/>
  <c r="BD35" i="15"/>
  <c r="AG35" i="15"/>
  <c r="AH35" i="15" s="1"/>
  <c r="AI35" i="15" s="1"/>
  <c r="AF35" i="15"/>
  <c r="V35" i="15"/>
  <c r="Q35" i="15"/>
  <c r="L35" i="15"/>
  <c r="BD34" i="15"/>
  <c r="AG34" i="15"/>
  <c r="AH34" i="15" s="1"/>
  <c r="AI34" i="15" s="1"/>
  <c r="AX34" i="15" s="1"/>
  <c r="AF34" i="15"/>
  <c r="V34" i="15"/>
  <c r="Q34" i="15"/>
  <c r="L34" i="15"/>
  <c r="BD33" i="15"/>
  <c r="AG33" i="15"/>
  <c r="AH33" i="15" s="1"/>
  <c r="AI33" i="15" s="1"/>
  <c r="AX33" i="15" s="1"/>
  <c r="AF33" i="15"/>
  <c r="V33" i="15"/>
  <c r="Q33" i="15"/>
  <c r="L33" i="15"/>
  <c r="BD32" i="15"/>
  <c r="AG32" i="15"/>
  <c r="AH32" i="15" s="1"/>
  <c r="AI32" i="15" s="1"/>
  <c r="AF32" i="15"/>
  <c r="V32" i="15"/>
  <c r="Q32" i="15"/>
  <c r="L32" i="15"/>
  <c r="BD31" i="15"/>
  <c r="AG31" i="15"/>
  <c r="AH31" i="15" s="1"/>
  <c r="AI31" i="15" s="1"/>
  <c r="AX31" i="15" s="1"/>
  <c r="AF31" i="15"/>
  <c r="V31" i="15"/>
  <c r="Q31" i="15"/>
  <c r="L31" i="15"/>
  <c r="BD30" i="15"/>
  <c r="AG30" i="15"/>
  <c r="AH30" i="15" s="1"/>
  <c r="AI30" i="15" s="1"/>
  <c r="AX30" i="15" s="1"/>
  <c r="AF30" i="15"/>
  <c r="V30" i="15"/>
  <c r="Q30" i="15"/>
  <c r="L30" i="15"/>
  <c r="BD29" i="15"/>
  <c r="AG29" i="15"/>
  <c r="AH29" i="15" s="1"/>
  <c r="AI29" i="15" s="1"/>
  <c r="AX29" i="15" s="1"/>
  <c r="AF29" i="15"/>
  <c r="V29" i="15"/>
  <c r="Q29" i="15"/>
  <c r="L29" i="15"/>
  <c r="BD28" i="15"/>
  <c r="AG28" i="15"/>
  <c r="AH28" i="15" s="1"/>
  <c r="AI28" i="15" s="1"/>
  <c r="AF28" i="15"/>
  <c r="V28" i="15"/>
  <c r="Q28" i="15"/>
  <c r="L28" i="15"/>
  <c r="BD27" i="15"/>
  <c r="AG27" i="15"/>
  <c r="AH27" i="15" s="1"/>
  <c r="AI27" i="15" s="1"/>
  <c r="AX27" i="15" s="1"/>
  <c r="AF27" i="15"/>
  <c r="V27" i="15"/>
  <c r="Q27" i="15"/>
  <c r="L27" i="15"/>
  <c r="BD26" i="15"/>
  <c r="AG26" i="15"/>
  <c r="AH26" i="15" s="1"/>
  <c r="AI26" i="15" s="1"/>
  <c r="AX26" i="15" s="1"/>
  <c r="AF26" i="15"/>
  <c r="V26" i="15"/>
  <c r="Q26" i="15"/>
  <c r="L26" i="15"/>
  <c r="BD25" i="15"/>
  <c r="AG25" i="15"/>
  <c r="AH25" i="15" s="1"/>
  <c r="AI25" i="15" s="1"/>
  <c r="AF25" i="15"/>
  <c r="V25" i="15"/>
  <c r="Q25" i="15"/>
  <c r="L25" i="15"/>
  <c r="BD24" i="15"/>
  <c r="AG24" i="15"/>
  <c r="AH24" i="15" s="1"/>
  <c r="AI24" i="15" s="1"/>
  <c r="AX24" i="15" s="1"/>
  <c r="AF24" i="15"/>
  <c r="V24" i="15"/>
  <c r="Q24" i="15"/>
  <c r="L24" i="15"/>
  <c r="BD23" i="15"/>
  <c r="AG23" i="15"/>
  <c r="AH23" i="15" s="1"/>
  <c r="AI23" i="15" s="1"/>
  <c r="AX23" i="15" s="1"/>
  <c r="AF23" i="15"/>
  <c r="V23" i="15"/>
  <c r="Q23" i="15"/>
  <c r="L23" i="15"/>
  <c r="BD22" i="15"/>
  <c r="AG22" i="15"/>
  <c r="AH22" i="15" s="1"/>
  <c r="AI22" i="15" s="1"/>
  <c r="AX22" i="15" s="1"/>
  <c r="AF22" i="15"/>
  <c r="V22" i="15"/>
  <c r="Q22" i="15"/>
  <c r="L22" i="15"/>
  <c r="BD21" i="15"/>
  <c r="AG21" i="15"/>
  <c r="AH21" i="15" s="1"/>
  <c r="AI21" i="15" s="1"/>
  <c r="AF21" i="15"/>
  <c r="V21" i="15"/>
  <c r="Q21" i="15"/>
  <c r="L21" i="15"/>
  <c r="BD20" i="15"/>
  <c r="AG20" i="15"/>
  <c r="AH20" i="15" s="1"/>
  <c r="AI20" i="15" s="1"/>
  <c r="AX20" i="15" s="1"/>
  <c r="AF20" i="15"/>
  <c r="V20" i="15"/>
  <c r="Q20" i="15"/>
  <c r="L20" i="15"/>
  <c r="BD19" i="15"/>
  <c r="AG19" i="15"/>
  <c r="AH19" i="15" s="1"/>
  <c r="AI19" i="15" s="1"/>
  <c r="AX19" i="15" s="1"/>
  <c r="AF19" i="15"/>
  <c r="V19" i="15"/>
  <c r="Q19" i="15"/>
  <c r="L19" i="15"/>
  <c r="BD18" i="15"/>
  <c r="AG18" i="15"/>
  <c r="AH18" i="15" s="1"/>
  <c r="AI18" i="15" s="1"/>
  <c r="AF18" i="15"/>
  <c r="V18" i="15"/>
  <c r="Q18" i="15"/>
  <c r="L18" i="15"/>
  <c r="BD17" i="15"/>
  <c r="AG17" i="15"/>
  <c r="AH17" i="15" s="1"/>
  <c r="AI17" i="15" s="1"/>
  <c r="AX17" i="15" s="1"/>
  <c r="AF17" i="15"/>
  <c r="V17" i="15"/>
  <c r="Q17" i="15"/>
  <c r="L17" i="15"/>
  <c r="BD16" i="15"/>
  <c r="AG16" i="15"/>
  <c r="AF16" i="15"/>
  <c r="V16" i="15"/>
  <c r="Q16" i="15"/>
  <c r="L16" i="15"/>
  <c r="BD15" i="15"/>
  <c r="AG15" i="15"/>
  <c r="AH15" i="15" s="1"/>
  <c r="AI15" i="15" s="1"/>
  <c r="AX15" i="15" s="1"/>
  <c r="AF15" i="15"/>
  <c r="V15" i="15"/>
  <c r="Q15" i="15"/>
  <c r="L15" i="15"/>
  <c r="AG14" i="15"/>
  <c r="AH14" i="15" s="1"/>
  <c r="AF14" i="15"/>
  <c r="V14" i="15"/>
  <c r="Q14" i="15"/>
  <c r="L14" i="15"/>
  <c r="AW11" i="15"/>
  <c r="AV11" i="15"/>
  <c r="AE11" i="15"/>
  <c r="AD11" i="15"/>
  <c r="AC11" i="15"/>
  <c r="AB11" i="15"/>
  <c r="AA11" i="15"/>
  <c r="Z11" i="15"/>
  <c r="Y11" i="15"/>
  <c r="X11" i="15"/>
  <c r="W11" i="15"/>
  <c r="AW10" i="15"/>
  <c r="AV10" i="15"/>
  <c r="AE10" i="15"/>
  <c r="AD10" i="15"/>
  <c r="AC10" i="15"/>
  <c r="AB10" i="15"/>
  <c r="AA10" i="15"/>
  <c r="Z10" i="15"/>
  <c r="Y10" i="15"/>
  <c r="X10" i="15"/>
  <c r="W10" i="15"/>
  <c r="AW9" i="15"/>
  <c r="AV9" i="15"/>
  <c r="AE9" i="15"/>
  <c r="AD9" i="15"/>
  <c r="AC9" i="15"/>
  <c r="AB9" i="15"/>
  <c r="AA9" i="15"/>
  <c r="Z9" i="15"/>
  <c r="Y9" i="15"/>
  <c r="X9" i="15"/>
  <c r="W9" i="15"/>
  <c r="AW8" i="15"/>
  <c r="AV8" i="15"/>
  <c r="AE8" i="15"/>
  <c r="AD8" i="15"/>
  <c r="AC8" i="15"/>
  <c r="AB8" i="15"/>
  <c r="AA8" i="15"/>
  <c r="Z8" i="15"/>
  <c r="Y8" i="15"/>
  <c r="X8" i="15"/>
  <c r="W8" i="15"/>
  <c r="AW7" i="15"/>
  <c r="AV7" i="15"/>
  <c r="AE7" i="15"/>
  <c r="AD7" i="15"/>
  <c r="AC7" i="15"/>
  <c r="AB7" i="15"/>
  <c r="AA7" i="15"/>
  <c r="Y7" i="15"/>
  <c r="X7" i="15"/>
  <c r="W7" i="15"/>
  <c r="AF10" i="15" l="1"/>
  <c r="AJ201" i="15"/>
  <c r="AY201" i="15" s="1"/>
  <c r="AX201" i="15"/>
  <c r="AJ64" i="15"/>
  <c r="AX64" i="15"/>
  <c r="AJ174" i="15"/>
  <c r="AY174" i="15" s="1"/>
  <c r="AX174" i="15"/>
  <c r="AJ184" i="15"/>
  <c r="AY184" i="15" s="1"/>
  <c r="AX184" i="15"/>
  <c r="AJ35" i="15"/>
  <c r="AY35" i="15" s="1"/>
  <c r="AX35" i="15"/>
  <c r="AJ62" i="15"/>
  <c r="AY62" i="15" s="1"/>
  <c r="AX62" i="15"/>
  <c r="AJ61" i="15"/>
  <c r="AY61" i="15" s="1"/>
  <c r="AX61" i="15"/>
  <c r="AJ191" i="15"/>
  <c r="AY191" i="15" s="1"/>
  <c r="AX191" i="15"/>
  <c r="AJ132" i="15"/>
  <c r="AX132" i="15"/>
  <c r="AJ155" i="15"/>
  <c r="AY155" i="15" s="1"/>
  <c r="AX155" i="15"/>
  <c r="AJ165" i="15"/>
  <c r="AY165" i="15" s="1"/>
  <c r="AX165" i="15"/>
  <c r="AJ167" i="15"/>
  <c r="AY167" i="15" s="1"/>
  <c r="AX167" i="15"/>
  <c r="AJ181" i="15"/>
  <c r="AY181" i="15" s="1"/>
  <c r="AX181" i="15"/>
  <c r="AJ187" i="15"/>
  <c r="AY187" i="15" s="1"/>
  <c r="AX187" i="15"/>
  <c r="AJ146" i="15"/>
  <c r="AY146" i="15" s="1"/>
  <c r="AX146" i="15"/>
  <c r="AJ21" i="15"/>
  <c r="AY21" i="15" s="1"/>
  <c r="AX21" i="15"/>
  <c r="AJ135" i="15"/>
  <c r="AX135" i="15"/>
  <c r="AJ145" i="15"/>
  <c r="AX145" i="15"/>
  <c r="AJ25" i="15"/>
  <c r="AY25" i="15" s="1"/>
  <c r="AX25" i="15"/>
  <c r="AJ106" i="15"/>
  <c r="AY106" i="15" s="1"/>
  <c r="AX106" i="15"/>
  <c r="AJ18" i="15"/>
  <c r="AY18" i="15" s="1"/>
  <c r="AX18" i="15"/>
  <c r="AJ28" i="15"/>
  <c r="AY28" i="15" s="1"/>
  <c r="AX28" i="15"/>
  <c r="AJ32" i="15"/>
  <c r="AY32" i="15" s="1"/>
  <c r="AX32" i="15"/>
  <c r="BD10" i="15"/>
  <c r="AI81" i="15"/>
  <c r="AU66" i="15"/>
  <c r="AT66" i="15"/>
  <c r="AS66" i="15"/>
  <c r="AR66" i="15"/>
  <c r="AQ66" i="15"/>
  <c r="AP66" i="15"/>
  <c r="AX66" i="15" s="1"/>
  <c r="AR78" i="15"/>
  <c r="AU78" i="15"/>
  <c r="AT78" i="15"/>
  <c r="AS78" i="15"/>
  <c r="AQ78" i="15"/>
  <c r="AP78" i="15"/>
  <c r="AX78" i="15" s="1"/>
  <c r="AP196" i="15"/>
  <c r="AX196" i="15" s="1"/>
  <c r="AU196" i="15"/>
  <c r="AT196" i="15"/>
  <c r="AS196" i="15"/>
  <c r="AR196" i="15"/>
  <c r="AQ196" i="15"/>
  <c r="AU73" i="15"/>
  <c r="AT73" i="15"/>
  <c r="AS73" i="15"/>
  <c r="AR73" i="15"/>
  <c r="AQ73" i="15"/>
  <c r="AP73" i="15"/>
  <c r="AX73" i="15" s="1"/>
  <c r="AJ198" i="15"/>
  <c r="AS210" i="15"/>
  <c r="AU210" i="15"/>
  <c r="AT210" i="15"/>
  <c r="AR210" i="15"/>
  <c r="AQ210" i="15"/>
  <c r="AP210" i="15"/>
  <c r="AX210" i="15" s="1"/>
  <c r="AR71" i="15"/>
  <c r="AU71" i="15"/>
  <c r="AT71" i="15"/>
  <c r="AS71" i="15"/>
  <c r="AQ71" i="15"/>
  <c r="AP71" i="15"/>
  <c r="AX71" i="15" s="1"/>
  <c r="AP85" i="15"/>
  <c r="AX85" i="15" s="1"/>
  <c r="AU85" i="15"/>
  <c r="AR85" i="15"/>
  <c r="AT85" i="15"/>
  <c r="AS85" i="15"/>
  <c r="AQ85" i="15"/>
  <c r="AP70" i="15"/>
  <c r="AX70" i="15" s="1"/>
  <c r="AU70" i="15"/>
  <c r="AR70" i="15"/>
  <c r="AT70" i="15"/>
  <c r="AS70" i="15"/>
  <c r="AQ70" i="15"/>
  <c r="AT41" i="15"/>
  <c r="AU41" i="15"/>
  <c r="AR41" i="15"/>
  <c r="AS41" i="15"/>
  <c r="AQ41" i="15"/>
  <c r="AP41" i="15"/>
  <c r="AX41" i="15" s="1"/>
  <c r="AP76" i="15"/>
  <c r="AX76" i="15" s="1"/>
  <c r="AU76" i="15"/>
  <c r="AT76" i="15"/>
  <c r="AR76" i="15"/>
  <c r="AS76" i="15"/>
  <c r="AQ76" i="15"/>
  <c r="AP130" i="15"/>
  <c r="AX130" i="15" s="1"/>
  <c r="AU130" i="15"/>
  <c r="AT130" i="15"/>
  <c r="AR130" i="15"/>
  <c r="AS130" i="15"/>
  <c r="AQ130" i="15"/>
  <c r="AR152" i="15"/>
  <c r="AU152" i="15"/>
  <c r="AT152" i="15"/>
  <c r="AS152" i="15"/>
  <c r="AQ152" i="15"/>
  <c r="AP152" i="15"/>
  <c r="AX152" i="15" s="1"/>
  <c r="AU69" i="15"/>
  <c r="AR69" i="15"/>
  <c r="AT69" i="15"/>
  <c r="AS69" i="15"/>
  <c r="AQ69" i="15"/>
  <c r="AP69" i="15"/>
  <c r="AX69" i="15" s="1"/>
  <c r="AU199" i="15"/>
  <c r="AT199" i="15"/>
  <c r="AS199" i="15"/>
  <c r="AR199" i="15"/>
  <c r="AQ199" i="15"/>
  <c r="AP199" i="15"/>
  <c r="AX199" i="15" s="1"/>
  <c r="AR58" i="15"/>
  <c r="AU58" i="15"/>
  <c r="AT58" i="15"/>
  <c r="AS58" i="15"/>
  <c r="AQ58" i="15"/>
  <c r="AP58" i="15"/>
  <c r="AX58" i="15" s="1"/>
  <c r="AR74" i="15"/>
  <c r="AU74" i="15"/>
  <c r="AT74" i="15"/>
  <c r="AS74" i="15"/>
  <c r="AQ74" i="15"/>
  <c r="AP74" i="15"/>
  <c r="AX74" i="15" s="1"/>
  <c r="AQ211" i="15"/>
  <c r="AP211" i="15"/>
  <c r="AX211" i="15" s="1"/>
  <c r="AU211" i="15"/>
  <c r="AS211" i="15"/>
  <c r="AT211" i="15"/>
  <c r="AR211" i="15"/>
  <c r="AT40" i="15"/>
  <c r="AR40" i="15"/>
  <c r="AS40" i="15"/>
  <c r="AQ40" i="15"/>
  <c r="AP40" i="15"/>
  <c r="AX40" i="15" s="1"/>
  <c r="AU40" i="15"/>
  <c r="BD59" i="15"/>
  <c r="AU59" i="15"/>
  <c r="AT59" i="15"/>
  <c r="AS59" i="15"/>
  <c r="AQ59" i="15"/>
  <c r="AP59" i="15"/>
  <c r="AX59" i="15" s="1"/>
  <c r="AR59" i="15"/>
  <c r="AT57" i="15"/>
  <c r="AS57" i="15"/>
  <c r="AR57" i="15"/>
  <c r="AQ57" i="15"/>
  <c r="AP57" i="15"/>
  <c r="AX57" i="15" s="1"/>
  <c r="AU57" i="15"/>
  <c r="AU83" i="15"/>
  <c r="AT83" i="15"/>
  <c r="AS83" i="15"/>
  <c r="AR83" i="15"/>
  <c r="AQ83" i="15"/>
  <c r="AP83" i="15"/>
  <c r="AX83" i="15" s="1"/>
  <c r="AT67" i="15"/>
  <c r="AR67" i="15"/>
  <c r="AS67" i="15"/>
  <c r="AQ67" i="15"/>
  <c r="AP67" i="15"/>
  <c r="AX67" i="15" s="1"/>
  <c r="AU67" i="15"/>
  <c r="AR79" i="15"/>
  <c r="AU79" i="15"/>
  <c r="AT79" i="15"/>
  <c r="AS79" i="15"/>
  <c r="AQ79" i="15"/>
  <c r="AP79" i="15"/>
  <c r="AX79" i="15" s="1"/>
  <c r="AP197" i="15"/>
  <c r="AX197" i="15" s="1"/>
  <c r="AS197" i="15"/>
  <c r="AU197" i="15"/>
  <c r="AT197" i="15"/>
  <c r="AR197" i="15"/>
  <c r="AQ197" i="15"/>
  <c r="AJ211" i="15"/>
  <c r="AP56" i="15"/>
  <c r="AX56" i="15" s="1"/>
  <c r="AU56" i="15"/>
  <c r="AT56" i="15"/>
  <c r="AR56" i="15"/>
  <c r="AS56" i="15"/>
  <c r="AQ56" i="15"/>
  <c r="AU72" i="15"/>
  <c r="AT72" i="15"/>
  <c r="AS72" i="15"/>
  <c r="AR72" i="15"/>
  <c r="AQ72" i="15"/>
  <c r="AP72" i="15"/>
  <c r="AX72" i="15" s="1"/>
  <c r="AU86" i="15"/>
  <c r="AT86" i="15"/>
  <c r="AR86" i="15"/>
  <c r="AS86" i="15"/>
  <c r="AQ86" i="15"/>
  <c r="AP86" i="15"/>
  <c r="AX86" i="15" s="1"/>
  <c r="AQ207" i="15"/>
  <c r="AP207" i="15"/>
  <c r="AX207" i="15" s="1"/>
  <c r="AU207" i="15"/>
  <c r="AT207" i="15"/>
  <c r="AS207" i="15"/>
  <c r="AR207" i="15"/>
  <c r="AU84" i="15"/>
  <c r="AT84" i="15"/>
  <c r="AS84" i="15"/>
  <c r="AR84" i="15"/>
  <c r="AQ84" i="15"/>
  <c r="AP84" i="15"/>
  <c r="AX84" i="15" s="1"/>
  <c r="AU52" i="15"/>
  <c r="AT52" i="15"/>
  <c r="AR52" i="15"/>
  <c r="AS52" i="15"/>
  <c r="AQ52" i="15"/>
  <c r="AP52" i="15"/>
  <c r="AX52" i="15" s="1"/>
  <c r="AU77" i="15"/>
  <c r="AT77" i="15"/>
  <c r="AS77" i="15"/>
  <c r="AQ77" i="15"/>
  <c r="AP77" i="15"/>
  <c r="AX77" i="15" s="1"/>
  <c r="AR77" i="15"/>
  <c r="AP189" i="15"/>
  <c r="AX189" i="15" s="1"/>
  <c r="AR189" i="15"/>
  <c r="AU189" i="15"/>
  <c r="AT189" i="15"/>
  <c r="AS189" i="15"/>
  <c r="AQ189" i="15"/>
  <c r="AU195" i="15"/>
  <c r="AT195" i="15"/>
  <c r="AS195" i="15"/>
  <c r="AQ195" i="15"/>
  <c r="AP195" i="15"/>
  <c r="AX195" i="15" s="1"/>
  <c r="AR195" i="15"/>
  <c r="AU205" i="15"/>
  <c r="AS205" i="15"/>
  <c r="AT205" i="15"/>
  <c r="AR205" i="15"/>
  <c r="AQ205" i="15"/>
  <c r="AP205" i="15"/>
  <c r="AU75" i="15"/>
  <c r="AT75" i="15"/>
  <c r="AR75" i="15"/>
  <c r="AS75" i="15"/>
  <c r="AQ75" i="15"/>
  <c r="AP75" i="15"/>
  <c r="AX75" i="15" s="1"/>
  <c r="AJ133" i="15"/>
  <c r="AU212" i="15"/>
  <c r="AT212" i="15"/>
  <c r="AS212" i="15"/>
  <c r="AR212" i="15"/>
  <c r="AQ212" i="15"/>
  <c r="AP212" i="15"/>
  <c r="AX212" i="15" s="1"/>
  <c r="AQ200" i="15"/>
  <c r="AP200" i="15"/>
  <c r="AX200" i="15" s="1"/>
  <c r="AS200" i="15"/>
  <c r="AU200" i="15"/>
  <c r="AT200" i="15"/>
  <c r="AR200" i="15"/>
  <c r="AU68" i="15"/>
  <c r="AT68" i="15"/>
  <c r="AR68" i="15"/>
  <c r="AS68" i="15"/>
  <c r="AQ68" i="15"/>
  <c r="AP68" i="15"/>
  <c r="AX68" i="15" s="1"/>
  <c r="AP80" i="15"/>
  <c r="AX80" i="15" s="1"/>
  <c r="AU80" i="15"/>
  <c r="AT80" i="15"/>
  <c r="AS80" i="15"/>
  <c r="AR80" i="15"/>
  <c r="AQ80" i="15"/>
  <c r="AQ198" i="15"/>
  <c r="AP198" i="15"/>
  <c r="AX198" i="15" s="1"/>
  <c r="AU198" i="15"/>
  <c r="AT198" i="15"/>
  <c r="AS198" i="15"/>
  <c r="AR198" i="15"/>
  <c r="AJ166" i="15"/>
  <c r="AY166" i="15" s="1"/>
  <c r="AH11" i="15"/>
  <c r="BD9" i="15"/>
  <c r="BD8" i="15"/>
  <c r="AI11" i="15"/>
  <c r="AB12" i="15"/>
  <c r="AG10" i="15"/>
  <c r="AJ51" i="15"/>
  <c r="AG11" i="15"/>
  <c r="AF8" i="15"/>
  <c r="AJ57" i="15"/>
  <c r="AJ154" i="15"/>
  <c r="AJ29" i="15"/>
  <c r="AY29" i="15" s="1"/>
  <c r="Z12" i="15"/>
  <c r="AF81" i="15"/>
  <c r="AJ36" i="15"/>
  <c r="AY36" i="15" s="1"/>
  <c r="AJ157" i="15"/>
  <c r="AJ66" i="15"/>
  <c r="W12" i="15"/>
  <c r="AJ60" i="15"/>
  <c r="AJ84" i="15"/>
  <c r="AJ114" i="15"/>
  <c r="AY114" i="15" s="1"/>
  <c r="AJ119" i="15"/>
  <c r="AY119" i="15" s="1"/>
  <c r="AJ127" i="15"/>
  <c r="AJ148" i="15"/>
  <c r="AY148" i="15" s="1"/>
  <c r="AK215" i="15"/>
  <c r="AJ11" i="15"/>
  <c r="AJ81" i="15"/>
  <c r="AJ188" i="15"/>
  <c r="AY188" i="15" s="1"/>
  <c r="AJ120" i="15"/>
  <c r="AI205" i="15"/>
  <c r="AX205" i="15" s="1"/>
  <c r="AH10" i="15"/>
  <c r="AJ83" i="15"/>
  <c r="AJ101" i="15"/>
  <c r="AJ113" i="15"/>
  <c r="AJ126" i="15"/>
  <c r="AJ85" i="15"/>
  <c r="AJ22" i="15"/>
  <c r="AY22" i="15" s="1"/>
  <c r="AJ209" i="15"/>
  <c r="AJ212" i="15"/>
  <c r="AJ103" i="15"/>
  <c r="AJ183" i="15"/>
  <c r="AJ124" i="15"/>
  <c r="AJ79" i="15"/>
  <c r="AJ190" i="15"/>
  <c r="AJ15" i="15"/>
  <c r="AJ45" i="15"/>
  <c r="AY45" i="15" s="1"/>
  <c r="AJ116" i="15"/>
  <c r="AY116" i="15" s="1"/>
  <c r="AJ121" i="15"/>
  <c r="AY121" i="15" s="1"/>
  <c r="AJ125" i="15"/>
  <c r="AJ169" i="15"/>
  <c r="AY169" i="15" s="1"/>
  <c r="AJ197" i="15"/>
  <c r="AY197" i="15" s="1"/>
  <c r="AJ123" i="15"/>
  <c r="AJ176" i="15"/>
  <c r="AY176" i="15" s="1"/>
  <c r="AJ177" i="15"/>
  <c r="AY177" i="15" s="1"/>
  <c r="AJ204" i="15"/>
  <c r="AY204" i="15" s="1"/>
  <c r="AJ52" i="15"/>
  <c r="AY52" i="15" s="1"/>
  <c r="AF9" i="15"/>
  <c r="AJ109" i="15"/>
  <c r="AJ112" i="15"/>
  <c r="AY112" i="15" s="1"/>
  <c r="L158" i="15"/>
  <c r="AJ140" i="15"/>
  <c r="AY140" i="15" s="1"/>
  <c r="AJ189" i="15"/>
  <c r="AK198" i="15"/>
  <c r="AI9" i="15"/>
  <c r="AJ139" i="15"/>
  <c r="AJ159" i="15"/>
  <c r="AY159" i="15" s="1"/>
  <c r="AW12" i="15"/>
  <c r="AJ69" i="15"/>
  <c r="AJ76" i="15"/>
  <c r="AY76" i="15" s="1"/>
  <c r="Y12" i="15"/>
  <c r="AA12" i="15"/>
  <c r="L55" i="15"/>
  <c r="AJ34" i="15"/>
  <c r="AY34" i="15" s="1"/>
  <c r="AJ20" i="15"/>
  <c r="AY20" i="15" s="1"/>
  <c r="AK18" i="15"/>
  <c r="AZ18" i="15" s="1"/>
  <c r="AJ54" i="15"/>
  <c r="AY54" i="15" s="1"/>
  <c r="AK25" i="15"/>
  <c r="AZ25" i="15" s="1"/>
  <c r="AJ37" i="15"/>
  <c r="AY37" i="15" s="1"/>
  <c r="AJ48" i="15"/>
  <c r="AY48" i="15" s="1"/>
  <c r="AH16" i="15"/>
  <c r="AI16" i="15" s="1"/>
  <c r="AX16" i="15" s="1"/>
  <c r="AG7" i="15"/>
  <c r="AJ19" i="15"/>
  <c r="AY19" i="15" s="1"/>
  <c r="AJ31" i="15"/>
  <c r="AY31" i="15" s="1"/>
  <c r="AJ42" i="15"/>
  <c r="AY42" i="15" s="1"/>
  <c r="AJ65" i="15"/>
  <c r="AY65" i="15" s="1"/>
  <c r="AJ98" i="15"/>
  <c r="AY98" i="15" s="1"/>
  <c r="AJ134" i="15"/>
  <c r="AY134" i="15" s="1"/>
  <c r="AJ47" i="15"/>
  <c r="AY47" i="15" s="1"/>
  <c r="AJ24" i="15"/>
  <c r="AY24" i="15" s="1"/>
  <c r="AJ111" i="15"/>
  <c r="AY111" i="15" s="1"/>
  <c r="AJ117" i="15"/>
  <c r="AY117" i="15" s="1"/>
  <c r="AV12" i="15"/>
  <c r="AJ43" i="15"/>
  <c r="AY43" i="15" s="1"/>
  <c r="AJ49" i="15"/>
  <c r="AY49" i="15" s="1"/>
  <c r="AJ50" i="15"/>
  <c r="AY50" i="15" s="1"/>
  <c r="AJ59" i="15"/>
  <c r="AC12" i="15"/>
  <c r="AD12" i="15"/>
  <c r="AI8" i="15"/>
  <c r="X12" i="15"/>
  <c r="AE12" i="15"/>
  <c r="AJ23" i="15"/>
  <c r="AY23" i="15" s="1"/>
  <c r="AJ26" i="15"/>
  <c r="AY26" i="15" s="1"/>
  <c r="AJ38" i="15"/>
  <c r="AY38" i="15" s="1"/>
  <c r="AJ56" i="15"/>
  <c r="AJ72" i="15"/>
  <c r="L94" i="15"/>
  <c r="Q94" i="15"/>
  <c r="AJ27" i="15"/>
  <c r="AY27" i="15" s="1"/>
  <c r="AJ30" i="15"/>
  <c r="AY30" i="15" s="1"/>
  <c r="AJ33" i="15"/>
  <c r="AY33" i="15" s="1"/>
  <c r="AJ40" i="15"/>
  <c r="AJ41" i="15"/>
  <c r="AJ95" i="15"/>
  <c r="AY95" i="15" s="1"/>
  <c r="AJ130" i="15"/>
  <c r="AJ17" i="15"/>
  <c r="AY17" i="15" s="1"/>
  <c r="AJ39" i="15"/>
  <c r="AY39" i="15" s="1"/>
  <c r="U59" i="15"/>
  <c r="BD7" i="15"/>
  <c r="V59" i="15"/>
  <c r="AJ63" i="15"/>
  <c r="AY63" i="15" s="1"/>
  <c r="AJ73" i="15"/>
  <c r="AJ142" i="15"/>
  <c r="AY142" i="15" s="1"/>
  <c r="AJ67" i="15"/>
  <c r="AJ93" i="15"/>
  <c r="AY93" i="15" s="1"/>
  <c r="AJ86" i="15"/>
  <c r="AJ89" i="15"/>
  <c r="AY89" i="15" s="1"/>
  <c r="AK146" i="15"/>
  <c r="AZ146" i="15" s="1"/>
  <c r="AJ152" i="15"/>
  <c r="AJ170" i="15"/>
  <c r="AY170" i="15" s="1"/>
  <c r="AJ161" i="15"/>
  <c r="AY161" i="15" s="1"/>
  <c r="AJ172" i="15"/>
  <c r="AY172" i="15" s="1"/>
  <c r="AJ74" i="15"/>
  <c r="AJ99" i="15"/>
  <c r="AY99" i="15" s="1"/>
  <c r="AJ105" i="15"/>
  <c r="AY105" i="15" s="1"/>
  <c r="AJ164" i="15"/>
  <c r="AY164" i="15" s="1"/>
  <c r="AG8" i="15"/>
  <c r="AG9" i="15"/>
  <c r="AI14" i="15"/>
  <c r="AX14" i="15" s="1"/>
  <c r="AJ44" i="15"/>
  <c r="AY44" i="15" s="1"/>
  <c r="AJ46" i="15"/>
  <c r="AY46" i="15" s="1"/>
  <c r="AJ53" i="15"/>
  <c r="AY53" i="15" s="1"/>
  <c r="AJ55" i="15"/>
  <c r="AY55" i="15" s="1"/>
  <c r="AJ58" i="15"/>
  <c r="AJ68" i="15"/>
  <c r="AJ77" i="15"/>
  <c r="AJ110" i="15"/>
  <c r="AY110" i="15" s="1"/>
  <c r="AJ122" i="15"/>
  <c r="AY122" i="15" s="1"/>
  <c r="AJ115" i="15"/>
  <c r="AY115" i="15" s="1"/>
  <c r="AJ118" i="15"/>
  <c r="AY118" i="15" s="1"/>
  <c r="AJ171" i="15"/>
  <c r="AY171" i="15" s="1"/>
  <c r="AJ70" i="15"/>
  <c r="AY70" i="15" s="1"/>
  <c r="AH8" i="15"/>
  <c r="AH9" i="15"/>
  <c r="AJ75" i="15"/>
  <c r="AJ82" i="15"/>
  <c r="AY82" i="15" s="1"/>
  <c r="AJ87" i="15"/>
  <c r="AY87" i="15" s="1"/>
  <c r="AJ100" i="15"/>
  <c r="AY100" i="15" s="1"/>
  <c r="AJ71" i="15"/>
  <c r="AJ108" i="15"/>
  <c r="AY108" i="15" s="1"/>
  <c r="AJ156" i="15"/>
  <c r="AY156" i="15" s="1"/>
  <c r="AJ160" i="15"/>
  <c r="AY160" i="15" s="1"/>
  <c r="AJ78" i="15"/>
  <c r="AJ80" i="15"/>
  <c r="AJ88" i="15"/>
  <c r="AY88" i="15" s="1"/>
  <c r="AJ96" i="15"/>
  <c r="AY96" i="15" s="1"/>
  <c r="AJ143" i="15"/>
  <c r="AY143" i="15" s="1"/>
  <c r="Q65" i="15"/>
  <c r="L65" i="15"/>
  <c r="AJ90" i="15"/>
  <c r="AY90" i="15" s="1"/>
  <c r="AJ97" i="15"/>
  <c r="AY97" i="15" s="1"/>
  <c r="AJ131" i="15"/>
  <c r="AY131" i="15" s="1"/>
  <c r="AJ144" i="15"/>
  <c r="AY144" i="15" s="1"/>
  <c r="AJ173" i="15"/>
  <c r="AY173" i="15" s="1"/>
  <c r="AK61" i="15"/>
  <c r="AZ61" i="15" s="1"/>
  <c r="AJ94" i="15"/>
  <c r="AY94" i="15" s="1"/>
  <c r="AJ102" i="15"/>
  <c r="AY102" i="15" s="1"/>
  <c r="AJ104" i="15"/>
  <c r="AY104" i="15" s="1"/>
  <c r="AK106" i="15"/>
  <c r="AZ106" i="15" s="1"/>
  <c r="AJ138" i="15"/>
  <c r="AY138" i="15" s="1"/>
  <c r="AJ153" i="15"/>
  <c r="AY153" i="15" s="1"/>
  <c r="AJ158" i="15"/>
  <c r="AY158" i="15" s="1"/>
  <c r="AJ162" i="15"/>
  <c r="AY162" i="15" s="1"/>
  <c r="AJ179" i="15"/>
  <c r="AY179" i="15" s="1"/>
  <c r="AJ180" i="15"/>
  <c r="AY180" i="15" s="1"/>
  <c r="AK201" i="15"/>
  <c r="AZ201" i="15" s="1"/>
  <c r="AJ128" i="15"/>
  <c r="AY128" i="15" s="1"/>
  <c r="AJ149" i="15"/>
  <c r="AY149" i="15" s="1"/>
  <c r="AJ163" i="15"/>
  <c r="AY163" i="15" s="1"/>
  <c r="AJ175" i="15"/>
  <c r="AY175" i="15" s="1"/>
  <c r="AJ185" i="15"/>
  <c r="AY185" i="15" s="1"/>
  <c r="AJ137" i="15"/>
  <c r="AY137" i="15" s="1"/>
  <c r="AJ141" i="15"/>
  <c r="AY141" i="15" s="1"/>
  <c r="AJ151" i="15"/>
  <c r="AY151" i="15" s="1"/>
  <c r="AJ168" i="15"/>
  <c r="AY168" i="15" s="1"/>
  <c r="AJ203" i="15"/>
  <c r="AY203" i="15" s="1"/>
  <c r="AJ147" i="15"/>
  <c r="AY147" i="15" s="1"/>
  <c r="AJ186" i="15"/>
  <c r="AY186" i="15" s="1"/>
  <c r="AJ150" i="15"/>
  <c r="AY150" i="15" s="1"/>
  <c r="AJ195" i="15"/>
  <c r="AJ206" i="15"/>
  <c r="AY206" i="15" s="1"/>
  <c r="AJ136" i="15"/>
  <c r="AY136" i="15" s="1"/>
  <c r="AJ193" i="15"/>
  <c r="AY193" i="15" s="1"/>
  <c r="AJ178" i="15"/>
  <c r="AY178" i="15" s="1"/>
  <c r="AJ210" i="15"/>
  <c r="AJ194" i="15"/>
  <c r="AY194" i="15" s="1"/>
  <c r="AK187" i="15"/>
  <c r="AZ187" i="15" s="1"/>
  <c r="AK191" i="15"/>
  <c r="AZ191" i="15" s="1"/>
  <c r="AJ182" i="15"/>
  <c r="AY182" i="15" s="1"/>
  <c r="AJ199" i="15"/>
  <c r="AJ213" i="15"/>
  <c r="AY213" i="15" s="1"/>
  <c r="AJ192" i="15"/>
  <c r="AY192" i="15" s="1"/>
  <c r="AJ200" i="15"/>
  <c r="AJ208" i="15"/>
  <c r="AY208" i="15" s="1"/>
  <c r="AJ196" i="15"/>
  <c r="AJ214" i="15"/>
  <c r="AY214" i="15" s="1"/>
  <c r="AJ207" i="15"/>
  <c r="AY72" i="15" l="1"/>
  <c r="AK184" i="15"/>
  <c r="AZ184" i="15" s="1"/>
  <c r="AK21" i="15"/>
  <c r="AZ21" i="15" s="1"/>
  <c r="AY80" i="15"/>
  <c r="AK28" i="15"/>
  <c r="AZ28" i="15" s="1"/>
  <c r="AK155" i="15"/>
  <c r="AZ155" i="15" s="1"/>
  <c r="AY83" i="15"/>
  <c r="AY79" i="15"/>
  <c r="AY212" i="15"/>
  <c r="AY69" i="15"/>
  <c r="AY78" i="15"/>
  <c r="AY41" i="15"/>
  <c r="AY71" i="15"/>
  <c r="AY199" i="15"/>
  <c r="AY67" i="15"/>
  <c r="AY73" i="15"/>
  <c r="AY152" i="15"/>
  <c r="AY210" i="15"/>
  <c r="AY196" i="15"/>
  <c r="AY74" i="15"/>
  <c r="AY58" i="15"/>
  <c r="AY40" i="15"/>
  <c r="AY207" i="15"/>
  <c r="AY59" i="15"/>
  <c r="AK167" i="15"/>
  <c r="AZ167" i="15" s="1"/>
  <c r="AY77" i="15"/>
  <c r="AK62" i="15"/>
  <c r="AZ62" i="15" s="1"/>
  <c r="AZ198" i="15"/>
  <c r="AY189" i="15"/>
  <c r="AY200" i="15"/>
  <c r="AY195" i="15"/>
  <c r="AK35" i="15"/>
  <c r="AZ35" i="15" s="1"/>
  <c r="AY68" i="15"/>
  <c r="AK113" i="15"/>
  <c r="AZ113" i="15" s="1"/>
  <c r="AY113" i="15"/>
  <c r="AY75" i="15"/>
  <c r="AK139" i="15"/>
  <c r="AZ139" i="15" s="1"/>
  <c r="AY139" i="15"/>
  <c r="AK124" i="15"/>
  <c r="AZ124" i="15" s="1"/>
  <c r="AY124" i="15"/>
  <c r="AK154" i="15"/>
  <c r="AY154" i="15"/>
  <c r="AK103" i="15"/>
  <c r="AZ103" i="15" s="1"/>
  <c r="AY103" i="15"/>
  <c r="AK60" i="15"/>
  <c r="AZ60" i="15" s="1"/>
  <c r="AY60" i="15"/>
  <c r="AK174" i="15"/>
  <c r="AZ174" i="15" s="1"/>
  <c r="AK57" i="15"/>
  <c r="AZ57" i="15" s="1"/>
  <c r="AY57" i="15"/>
  <c r="AK120" i="15"/>
  <c r="AY120" i="15"/>
  <c r="AK211" i="15"/>
  <c r="AZ211" i="15" s="1"/>
  <c r="AY211" i="15"/>
  <c r="AK15" i="15"/>
  <c r="AZ15" i="15" s="1"/>
  <c r="AY15" i="15"/>
  <c r="AK64" i="15"/>
  <c r="AY64" i="15"/>
  <c r="AK123" i="15"/>
  <c r="AZ123" i="15" s="1"/>
  <c r="AY123" i="15"/>
  <c r="AK181" i="15"/>
  <c r="AZ181" i="15" s="1"/>
  <c r="AY56" i="15"/>
  <c r="AK51" i="15"/>
  <c r="AZ51" i="15" s="1"/>
  <c r="AY51" i="15"/>
  <c r="AK145" i="15"/>
  <c r="AY145" i="15"/>
  <c r="AK101" i="15"/>
  <c r="AZ101" i="15" s="1"/>
  <c r="AY101" i="15"/>
  <c r="AK183" i="15"/>
  <c r="AZ183" i="15" s="1"/>
  <c r="AY183" i="15"/>
  <c r="AY130" i="15"/>
  <c r="AK125" i="15"/>
  <c r="AY125" i="15"/>
  <c r="AK209" i="15"/>
  <c r="AZ209" i="15" s="1"/>
  <c r="AY209" i="15"/>
  <c r="AY66" i="15"/>
  <c r="AY198" i="15"/>
  <c r="AK127" i="15"/>
  <c r="AZ127" i="15" s="1"/>
  <c r="AY127" i="15"/>
  <c r="AY84" i="15"/>
  <c r="AK165" i="15"/>
  <c r="AZ165" i="15" s="1"/>
  <c r="AY86" i="15"/>
  <c r="AK32" i="15"/>
  <c r="AZ32" i="15" s="1"/>
  <c r="AK157" i="15"/>
  <c r="AZ157" i="15" s="1"/>
  <c r="AY157" i="15"/>
  <c r="AK135" i="15"/>
  <c r="AY135" i="15"/>
  <c r="AK190" i="15"/>
  <c r="AZ190" i="15" s="1"/>
  <c r="AY190" i="15"/>
  <c r="AK109" i="15"/>
  <c r="AZ109" i="15" s="1"/>
  <c r="AY109" i="15"/>
  <c r="AY85" i="15"/>
  <c r="AK126" i="15"/>
  <c r="AZ126" i="15" s="1"/>
  <c r="AY126" i="15"/>
  <c r="AK133" i="15"/>
  <c r="AY133" i="15"/>
  <c r="AK132" i="15"/>
  <c r="AY132" i="15"/>
  <c r="AK114" i="15"/>
  <c r="AZ114" i="15" s="1"/>
  <c r="AK29" i="15"/>
  <c r="AK166" i="15"/>
  <c r="AK52" i="15"/>
  <c r="AZ52" i="15" s="1"/>
  <c r="AK204" i="15"/>
  <c r="AZ204" i="15" s="1"/>
  <c r="AF7" i="15"/>
  <c r="AF12" i="15" s="1"/>
  <c r="AU81" i="15"/>
  <c r="AR81" i="15"/>
  <c r="AT81" i="15"/>
  <c r="AS81" i="15"/>
  <c r="AQ81" i="15"/>
  <c r="AY81" i="15" s="1"/>
  <c r="AP81" i="15"/>
  <c r="AX81" i="15" s="1"/>
  <c r="AK79" i="15"/>
  <c r="AZ79" i="15" s="1"/>
  <c r="AK76" i="15"/>
  <c r="AZ76" i="15" s="1"/>
  <c r="AK169" i="15"/>
  <c r="AZ169" i="15" s="1"/>
  <c r="AK85" i="15"/>
  <c r="AZ85" i="15" s="1"/>
  <c r="AK197" i="15"/>
  <c r="AZ197" i="15" s="1"/>
  <c r="AK66" i="15"/>
  <c r="AZ66" i="15" s="1"/>
  <c r="AK36" i="15"/>
  <c r="AK69" i="15"/>
  <c r="AZ69" i="15" s="1"/>
  <c r="AK83" i="15"/>
  <c r="AZ83" i="15" s="1"/>
  <c r="AK140" i="15"/>
  <c r="AZ140" i="15" s="1"/>
  <c r="AK176" i="15"/>
  <c r="AK84" i="15"/>
  <c r="AZ84" i="15" s="1"/>
  <c r="AK22" i="15"/>
  <c r="AK116" i="15"/>
  <c r="AJ205" i="15"/>
  <c r="AY205" i="15" s="1"/>
  <c r="AI10" i="15"/>
  <c r="AK121" i="15"/>
  <c r="AK212" i="15"/>
  <c r="AZ212" i="15" s="1"/>
  <c r="AK189" i="15"/>
  <c r="AZ189" i="15" s="1"/>
  <c r="AK112" i="15"/>
  <c r="AZ112" i="15" s="1"/>
  <c r="AK11" i="15"/>
  <c r="AL215" i="15"/>
  <c r="AK119" i="15"/>
  <c r="AZ119" i="15" s="1"/>
  <c r="AK159" i="15"/>
  <c r="AK188" i="15"/>
  <c r="AZ188" i="15" s="1"/>
  <c r="AL198" i="15"/>
  <c r="BA198" i="15" s="1"/>
  <c r="AX9" i="15"/>
  <c r="AK45" i="15"/>
  <c r="AZ45" i="15" s="1"/>
  <c r="AK148" i="15"/>
  <c r="AZ148" i="15" s="1"/>
  <c r="AH7" i="15"/>
  <c r="AH12" i="15" s="1"/>
  <c r="AK81" i="15"/>
  <c r="AK177" i="15"/>
  <c r="AZ177" i="15" s="1"/>
  <c r="BD215" i="15"/>
  <c r="AK170" i="15"/>
  <c r="AZ170" i="15" s="1"/>
  <c r="AK192" i="15"/>
  <c r="AZ192" i="15" s="1"/>
  <c r="AK193" i="15"/>
  <c r="AZ193" i="15" s="1"/>
  <c r="AK206" i="15"/>
  <c r="AZ206" i="15" s="1"/>
  <c r="AK203" i="15"/>
  <c r="AZ203" i="15" s="1"/>
  <c r="AL101" i="15"/>
  <c r="BA101" i="15" s="1"/>
  <c r="AL201" i="15"/>
  <c r="BA201" i="15" s="1"/>
  <c r="AK144" i="15"/>
  <c r="AZ144" i="15" s="1"/>
  <c r="AK90" i="15"/>
  <c r="AZ90" i="15" s="1"/>
  <c r="AK87" i="15"/>
  <c r="AZ87" i="15" s="1"/>
  <c r="AX8" i="15"/>
  <c r="AK46" i="15"/>
  <c r="AZ46" i="15" s="1"/>
  <c r="AK152" i="15"/>
  <c r="AZ152" i="15" s="1"/>
  <c r="AK67" i="15"/>
  <c r="AZ67" i="15" s="1"/>
  <c r="AK17" i="15"/>
  <c r="AZ17" i="15" s="1"/>
  <c r="AK41" i="15"/>
  <c r="AZ41" i="15" s="1"/>
  <c r="AK49" i="15"/>
  <c r="AZ49" i="15" s="1"/>
  <c r="AK117" i="15"/>
  <c r="AZ117" i="15" s="1"/>
  <c r="AK65" i="15"/>
  <c r="AZ65" i="15" s="1"/>
  <c r="AK19" i="15"/>
  <c r="AZ19" i="15" s="1"/>
  <c r="AK208" i="15"/>
  <c r="AZ208" i="15" s="1"/>
  <c r="AK195" i="15"/>
  <c r="AZ195" i="15" s="1"/>
  <c r="AK179" i="15"/>
  <c r="AZ179" i="15" s="1"/>
  <c r="AK196" i="15"/>
  <c r="AZ196" i="15" s="1"/>
  <c r="AK168" i="15"/>
  <c r="AZ168" i="15" s="1"/>
  <c r="AK141" i="15"/>
  <c r="AZ141" i="15" s="1"/>
  <c r="AK185" i="15"/>
  <c r="AZ185" i="15" s="1"/>
  <c r="AK175" i="15"/>
  <c r="AZ175" i="15" s="1"/>
  <c r="AK162" i="15"/>
  <c r="AZ162" i="15" s="1"/>
  <c r="AK102" i="15"/>
  <c r="AZ102" i="15" s="1"/>
  <c r="AK108" i="15"/>
  <c r="AZ108" i="15" s="1"/>
  <c r="AK70" i="15"/>
  <c r="AZ70" i="15" s="1"/>
  <c r="AK115" i="15"/>
  <c r="AZ115" i="15" s="1"/>
  <c r="AJ8" i="15"/>
  <c r="AK44" i="15"/>
  <c r="AZ44" i="15" s="1"/>
  <c r="AK105" i="15"/>
  <c r="AZ105" i="15" s="1"/>
  <c r="AK86" i="15"/>
  <c r="AZ86" i="15" s="1"/>
  <c r="AK63" i="15"/>
  <c r="AZ63" i="15" s="1"/>
  <c r="AK39" i="15"/>
  <c r="AZ39" i="15" s="1"/>
  <c r="AK27" i="15"/>
  <c r="AZ27" i="15" s="1"/>
  <c r="AK38" i="15"/>
  <c r="AZ38" i="15" s="1"/>
  <c r="AK111" i="15"/>
  <c r="AZ111" i="15" s="1"/>
  <c r="AK47" i="15"/>
  <c r="AZ47" i="15" s="1"/>
  <c r="AK42" i="15"/>
  <c r="AZ42" i="15" s="1"/>
  <c r="AL25" i="15"/>
  <c r="BA25" i="15" s="1"/>
  <c r="AL18" i="15"/>
  <c r="BA18" i="15" s="1"/>
  <c r="AL184" i="15"/>
  <c r="BA184" i="15" s="1"/>
  <c r="AK194" i="15"/>
  <c r="AZ194" i="15" s="1"/>
  <c r="AK178" i="15"/>
  <c r="AZ178" i="15" s="1"/>
  <c r="AK136" i="15"/>
  <c r="AZ136" i="15" s="1"/>
  <c r="AK186" i="15"/>
  <c r="AZ186" i="15" s="1"/>
  <c r="AK180" i="15"/>
  <c r="AZ180" i="15" s="1"/>
  <c r="AK173" i="15"/>
  <c r="AZ173" i="15" s="1"/>
  <c r="AK131" i="15"/>
  <c r="AZ131" i="15" s="1"/>
  <c r="AK88" i="15"/>
  <c r="AZ88" i="15" s="1"/>
  <c r="AK160" i="15"/>
  <c r="AZ160" i="15" s="1"/>
  <c r="AK71" i="15"/>
  <c r="AZ71" i="15" s="1"/>
  <c r="AK75" i="15"/>
  <c r="AZ75" i="15" s="1"/>
  <c r="AK68" i="15"/>
  <c r="AZ68" i="15" s="1"/>
  <c r="AJ14" i="15"/>
  <c r="AY14" i="15" s="1"/>
  <c r="AI7" i="15"/>
  <c r="AL146" i="15"/>
  <c r="BA146" i="15" s="1"/>
  <c r="AK142" i="15"/>
  <c r="AZ142" i="15" s="1"/>
  <c r="AK40" i="15"/>
  <c r="AZ40" i="15" s="1"/>
  <c r="AG12" i="15"/>
  <c r="AK48" i="15"/>
  <c r="AZ48" i="15" s="1"/>
  <c r="AK213" i="15"/>
  <c r="AZ213" i="15" s="1"/>
  <c r="AK182" i="15"/>
  <c r="AZ182" i="15" s="1"/>
  <c r="AL155" i="15"/>
  <c r="BA155" i="15" s="1"/>
  <c r="AK163" i="15"/>
  <c r="AZ163" i="15" s="1"/>
  <c r="AK158" i="15"/>
  <c r="AZ158" i="15" s="1"/>
  <c r="AK80" i="15"/>
  <c r="AZ80" i="15" s="1"/>
  <c r="AK156" i="15"/>
  <c r="AZ156" i="15" s="1"/>
  <c r="AK122" i="15"/>
  <c r="AZ122" i="15" s="1"/>
  <c r="AK58" i="15"/>
  <c r="AZ58" i="15" s="1"/>
  <c r="AK99" i="15"/>
  <c r="AZ99" i="15" s="1"/>
  <c r="AK130" i="15"/>
  <c r="AZ130" i="15" s="1"/>
  <c r="AK33" i="15"/>
  <c r="AZ33" i="15" s="1"/>
  <c r="AL21" i="15"/>
  <c r="BA21" i="15" s="1"/>
  <c r="AK59" i="15"/>
  <c r="AZ59" i="15" s="1"/>
  <c r="AK134" i="15"/>
  <c r="AZ134" i="15" s="1"/>
  <c r="AJ16" i="15"/>
  <c r="AY16" i="15" s="1"/>
  <c r="AK37" i="15"/>
  <c r="AZ37" i="15" s="1"/>
  <c r="AK20" i="15"/>
  <c r="AZ20" i="15" s="1"/>
  <c r="AK207" i="15"/>
  <c r="AZ207" i="15" s="1"/>
  <c r="AL191" i="15"/>
  <c r="BA191" i="15" s="1"/>
  <c r="AK210" i="15"/>
  <c r="AZ210" i="15" s="1"/>
  <c r="AK128" i="15"/>
  <c r="AZ128" i="15" s="1"/>
  <c r="AK153" i="15"/>
  <c r="AZ153" i="15" s="1"/>
  <c r="AK94" i="15"/>
  <c r="AZ94" i="15" s="1"/>
  <c r="AK143" i="15"/>
  <c r="AZ143" i="15" s="1"/>
  <c r="AK78" i="15"/>
  <c r="AZ78" i="15" s="1"/>
  <c r="AK82" i="15"/>
  <c r="AZ82" i="15" s="1"/>
  <c r="AK171" i="15"/>
  <c r="AZ171" i="15" s="1"/>
  <c r="AK55" i="15"/>
  <c r="AZ55" i="15" s="1"/>
  <c r="AJ9" i="15"/>
  <c r="AK74" i="15"/>
  <c r="AZ74" i="15" s="1"/>
  <c r="AK172" i="15"/>
  <c r="AZ172" i="15" s="1"/>
  <c r="AK93" i="15"/>
  <c r="AZ93" i="15" s="1"/>
  <c r="AK95" i="15"/>
  <c r="AZ95" i="15" s="1"/>
  <c r="AK72" i="15"/>
  <c r="AZ72" i="15" s="1"/>
  <c r="AK26" i="15"/>
  <c r="AZ26" i="15" s="1"/>
  <c r="AK43" i="15"/>
  <c r="AZ43" i="15" s="1"/>
  <c r="AK24" i="15"/>
  <c r="AZ24" i="15" s="1"/>
  <c r="AK31" i="15"/>
  <c r="AZ31" i="15" s="1"/>
  <c r="AK54" i="15"/>
  <c r="AZ54" i="15" s="1"/>
  <c r="AK199" i="15"/>
  <c r="AZ199" i="15" s="1"/>
  <c r="AK150" i="15"/>
  <c r="AZ150" i="15" s="1"/>
  <c r="AK147" i="15"/>
  <c r="AZ147" i="15" s="1"/>
  <c r="AK149" i="15"/>
  <c r="AZ149" i="15" s="1"/>
  <c r="AL106" i="15"/>
  <c r="BA106" i="15" s="1"/>
  <c r="AL61" i="15"/>
  <c r="BA61" i="15" s="1"/>
  <c r="AK100" i="15"/>
  <c r="AZ100" i="15" s="1"/>
  <c r="AK118" i="15"/>
  <c r="AZ118" i="15" s="1"/>
  <c r="AK110" i="15"/>
  <c r="AZ110" i="15" s="1"/>
  <c r="AK30" i="15"/>
  <c r="AZ30" i="15" s="1"/>
  <c r="AK98" i="15"/>
  <c r="AZ98" i="15" s="1"/>
  <c r="AK214" i="15"/>
  <c r="AZ214" i="15" s="1"/>
  <c r="AK200" i="15"/>
  <c r="AZ200" i="15" s="1"/>
  <c r="AL187" i="15"/>
  <c r="BA187" i="15" s="1"/>
  <c r="AX10" i="15"/>
  <c r="AK151" i="15"/>
  <c r="AZ151" i="15" s="1"/>
  <c r="AK137" i="15"/>
  <c r="AZ137" i="15" s="1"/>
  <c r="AK138" i="15"/>
  <c r="AZ138" i="15" s="1"/>
  <c r="AK104" i="15"/>
  <c r="AZ104" i="15" s="1"/>
  <c r="AK97" i="15"/>
  <c r="AZ97" i="15" s="1"/>
  <c r="AK96" i="15"/>
  <c r="AZ96" i="15" s="1"/>
  <c r="AK77" i="15"/>
  <c r="AZ77" i="15" s="1"/>
  <c r="AK53" i="15"/>
  <c r="AZ53" i="15" s="1"/>
  <c r="AK164" i="15"/>
  <c r="AZ164" i="15" s="1"/>
  <c r="AK161" i="15"/>
  <c r="AZ161" i="15" s="1"/>
  <c r="AK89" i="15"/>
  <c r="AZ89" i="15" s="1"/>
  <c r="AK73" i="15"/>
  <c r="AZ73" i="15" s="1"/>
  <c r="AK56" i="15"/>
  <c r="AZ56" i="15" s="1"/>
  <c r="AK23" i="15"/>
  <c r="AZ23" i="15" s="1"/>
  <c r="AK50" i="15"/>
  <c r="AZ50" i="15" s="1"/>
  <c r="AL28" i="15"/>
  <c r="BA28" i="15" s="1"/>
  <c r="AK34" i="15"/>
  <c r="AZ34" i="15" s="1"/>
  <c r="AL32" i="15" l="1"/>
  <c r="BA32" i="15" s="1"/>
  <c r="AL209" i="15"/>
  <c r="BA209" i="15" s="1"/>
  <c r="AL140" i="15"/>
  <c r="BA140" i="15" s="1"/>
  <c r="AL174" i="15"/>
  <c r="BA174" i="15" s="1"/>
  <c r="AL167" i="15"/>
  <c r="BA167" i="15" s="1"/>
  <c r="AL211" i="15"/>
  <c r="BA211" i="15" s="1"/>
  <c r="AL35" i="15"/>
  <c r="BA35" i="15" s="1"/>
  <c r="AL126" i="15"/>
  <c r="BA126" i="15" s="1"/>
  <c r="AL62" i="15"/>
  <c r="BA62" i="15" s="1"/>
  <c r="AL15" i="15"/>
  <c r="BA15" i="15" s="1"/>
  <c r="AL113" i="15"/>
  <c r="BA113" i="15" s="1"/>
  <c r="AL123" i="15"/>
  <c r="BA123" i="15" s="1"/>
  <c r="AL190" i="15"/>
  <c r="BA190" i="15" s="1"/>
  <c r="AL139" i="15"/>
  <c r="BA139" i="15" s="1"/>
  <c r="AZ81" i="15"/>
  <c r="AL114" i="15"/>
  <c r="BA114" i="15" s="1"/>
  <c r="AL57" i="15"/>
  <c r="BA57" i="15" s="1"/>
  <c r="AL181" i="15"/>
  <c r="BA181" i="15" s="1"/>
  <c r="AL124" i="15"/>
  <c r="BA124" i="15" s="1"/>
  <c r="AL157" i="15"/>
  <c r="BA157" i="15" s="1"/>
  <c r="AL51" i="15"/>
  <c r="BA51" i="15" s="1"/>
  <c r="AL116" i="15"/>
  <c r="BA116" i="15" s="1"/>
  <c r="AZ116" i="15"/>
  <c r="AL103" i="15"/>
  <c r="BA103" i="15" s="1"/>
  <c r="AL159" i="15"/>
  <c r="BA159" i="15" s="1"/>
  <c r="AZ159" i="15"/>
  <c r="AL22" i="15"/>
  <c r="BA22" i="15" s="1"/>
  <c r="AZ22" i="15"/>
  <c r="AL166" i="15"/>
  <c r="AZ166" i="15"/>
  <c r="BD11" i="15"/>
  <c r="BD12" i="15" s="1"/>
  <c r="AZ145" i="15"/>
  <c r="AL145" i="15"/>
  <c r="AL183" i="15"/>
  <c r="BA183" i="15" s="1"/>
  <c r="AL176" i="15"/>
  <c r="BA176" i="15" s="1"/>
  <c r="AZ176" i="15"/>
  <c r="AZ135" i="15"/>
  <c r="AL135" i="15"/>
  <c r="AL60" i="15"/>
  <c r="BA60" i="15" s="1"/>
  <c r="AZ132" i="15"/>
  <c r="AL132" i="15"/>
  <c r="AL120" i="15"/>
  <c r="AZ120" i="15"/>
  <c r="AL204" i="15"/>
  <c r="BA204" i="15" s="1"/>
  <c r="AL127" i="15"/>
  <c r="BA127" i="15" s="1"/>
  <c r="AL109" i="15"/>
  <c r="BA109" i="15" s="1"/>
  <c r="AL64" i="15"/>
  <c r="AL29" i="15"/>
  <c r="BA29" i="15" s="1"/>
  <c r="AZ29" i="15"/>
  <c r="AL154" i="15"/>
  <c r="AZ154" i="15"/>
  <c r="AL133" i="15"/>
  <c r="AZ133" i="15"/>
  <c r="AL165" i="15"/>
  <c r="BA165" i="15" s="1"/>
  <c r="AL125" i="15"/>
  <c r="AZ125" i="15"/>
  <c r="AL121" i="15"/>
  <c r="BA121" i="15" s="1"/>
  <c r="AZ121" i="15"/>
  <c r="AL36" i="15"/>
  <c r="BA36" i="15" s="1"/>
  <c r="AZ36" i="15"/>
  <c r="AL169" i="15"/>
  <c r="BA169" i="15" s="1"/>
  <c r="AL69" i="15"/>
  <c r="BA69" i="15" s="1"/>
  <c r="AL66" i="15"/>
  <c r="BA66" i="15" s="1"/>
  <c r="AL79" i="15"/>
  <c r="BA79" i="15" s="1"/>
  <c r="AL76" i="15"/>
  <c r="BA76" i="15" s="1"/>
  <c r="AL197" i="15"/>
  <c r="BA197" i="15" s="1"/>
  <c r="AJ10" i="15"/>
  <c r="AY10" i="15"/>
  <c r="AL83" i="15"/>
  <c r="BA83" i="15" s="1"/>
  <c r="AL85" i="15"/>
  <c r="BA85" i="15" s="1"/>
  <c r="AL212" i="15"/>
  <c r="BA212" i="15" s="1"/>
  <c r="AL52" i="15"/>
  <c r="BA52" i="15" s="1"/>
  <c r="AL84" i="15"/>
  <c r="BA84" i="15" s="1"/>
  <c r="AL177" i="15"/>
  <c r="BA177" i="15" s="1"/>
  <c r="AL148" i="15"/>
  <c r="BA148" i="15" s="1"/>
  <c r="AL188" i="15"/>
  <c r="BA188" i="15" s="1"/>
  <c r="AL45" i="15"/>
  <c r="BA45" i="15" s="1"/>
  <c r="AM174" i="15"/>
  <c r="BB174" i="15" s="1"/>
  <c r="AI12" i="15"/>
  <c r="AL112" i="15"/>
  <c r="BA112" i="15" s="1"/>
  <c r="AL81" i="15"/>
  <c r="BA81" i="15" s="1"/>
  <c r="AL119" i="15"/>
  <c r="BA119" i="15" s="1"/>
  <c r="AK205" i="15"/>
  <c r="AZ205" i="15" s="1"/>
  <c r="AY8" i="15"/>
  <c r="AM198" i="15"/>
  <c r="BB198" i="15" s="1"/>
  <c r="AL189" i="15"/>
  <c r="BA189" i="15" s="1"/>
  <c r="AM215" i="15"/>
  <c r="AL11" i="15"/>
  <c r="AL137" i="15"/>
  <c r="BA137" i="15" s="1"/>
  <c r="AL214" i="15"/>
  <c r="BA214" i="15" s="1"/>
  <c r="AL74" i="15"/>
  <c r="BA74" i="15" s="1"/>
  <c r="AL143" i="15"/>
  <c r="BA143" i="15" s="1"/>
  <c r="AL122" i="15"/>
  <c r="BA122" i="15" s="1"/>
  <c r="AL80" i="15"/>
  <c r="BA80" i="15" s="1"/>
  <c r="AL68" i="15"/>
  <c r="BA68" i="15" s="1"/>
  <c r="AL39" i="15"/>
  <c r="BA39" i="15" s="1"/>
  <c r="AL105" i="15"/>
  <c r="BA105" i="15" s="1"/>
  <c r="AL195" i="15"/>
  <c r="BA195" i="15" s="1"/>
  <c r="AL41" i="15"/>
  <c r="BA41" i="15" s="1"/>
  <c r="AL46" i="15"/>
  <c r="BA46" i="15" s="1"/>
  <c r="AL87" i="15"/>
  <c r="BA87" i="15" s="1"/>
  <c r="AL23" i="15"/>
  <c r="BA23" i="15" s="1"/>
  <c r="AL182" i="15"/>
  <c r="BA182" i="15" s="1"/>
  <c r="AM32" i="15"/>
  <c r="BB32" i="15" s="1"/>
  <c r="AL131" i="15"/>
  <c r="BA131" i="15" s="1"/>
  <c r="AL185" i="15"/>
  <c r="BA185" i="15" s="1"/>
  <c r="AL17" i="15"/>
  <c r="BA17" i="15" s="1"/>
  <c r="AL152" i="15"/>
  <c r="BA152" i="15" s="1"/>
  <c r="AM140" i="15"/>
  <c r="BB140" i="15" s="1"/>
  <c r="AL34" i="15"/>
  <c r="BA34" i="15" s="1"/>
  <c r="AL56" i="15"/>
  <c r="BA56" i="15" s="1"/>
  <c r="AL151" i="15"/>
  <c r="BA151" i="15" s="1"/>
  <c r="AM187" i="15"/>
  <c r="BB187" i="15" s="1"/>
  <c r="AL118" i="15"/>
  <c r="BA118" i="15" s="1"/>
  <c r="AL55" i="15"/>
  <c r="BA55" i="15" s="1"/>
  <c r="AK9" i="15"/>
  <c r="AL82" i="15"/>
  <c r="BA82" i="15" s="1"/>
  <c r="AL20" i="15"/>
  <c r="BA20" i="15" s="1"/>
  <c r="AM21" i="15"/>
  <c r="BB21" i="15" s="1"/>
  <c r="AL163" i="15"/>
  <c r="BA163" i="15" s="1"/>
  <c r="AL75" i="15"/>
  <c r="BA75" i="15" s="1"/>
  <c r="AL173" i="15"/>
  <c r="BA173" i="15" s="1"/>
  <c r="AL136" i="15"/>
  <c r="BA136" i="15" s="1"/>
  <c r="AL42" i="15"/>
  <c r="BA42" i="15" s="1"/>
  <c r="AL38" i="15"/>
  <c r="BA38" i="15" s="1"/>
  <c r="AL44" i="15"/>
  <c r="BA44" i="15" s="1"/>
  <c r="AL108" i="15"/>
  <c r="BA108" i="15" s="1"/>
  <c r="AL162" i="15"/>
  <c r="BA162" i="15" s="1"/>
  <c r="AL141" i="15"/>
  <c r="BA141" i="15" s="1"/>
  <c r="AL179" i="15"/>
  <c r="BA179" i="15" s="1"/>
  <c r="AL97" i="15"/>
  <c r="BA97" i="15" s="1"/>
  <c r="AL147" i="15"/>
  <c r="BA147" i="15" s="1"/>
  <c r="AL50" i="15"/>
  <c r="BA50" i="15" s="1"/>
  <c r="AL161" i="15"/>
  <c r="BA161" i="15" s="1"/>
  <c r="AL104" i="15"/>
  <c r="BA104" i="15" s="1"/>
  <c r="AL100" i="15"/>
  <c r="BA100" i="15" s="1"/>
  <c r="AM106" i="15"/>
  <c r="BB106" i="15" s="1"/>
  <c r="AL153" i="15"/>
  <c r="BA153" i="15" s="1"/>
  <c r="AL33" i="15"/>
  <c r="BA33" i="15" s="1"/>
  <c r="AL58" i="15"/>
  <c r="BA58" i="15" s="1"/>
  <c r="AL156" i="15"/>
  <c r="BA156" i="15" s="1"/>
  <c r="AM28" i="15"/>
  <c r="BB28" i="15" s="1"/>
  <c r="AL73" i="15"/>
  <c r="BA73" i="15" s="1"/>
  <c r="AL164" i="15"/>
  <c r="BA164" i="15" s="1"/>
  <c r="AL30" i="15"/>
  <c r="BA30" i="15" s="1"/>
  <c r="AL199" i="15"/>
  <c r="BA199" i="15" s="1"/>
  <c r="AL24" i="15"/>
  <c r="BA24" i="15" s="1"/>
  <c r="AL72" i="15"/>
  <c r="BA72" i="15" s="1"/>
  <c r="AL171" i="15"/>
  <c r="BA171" i="15" s="1"/>
  <c r="AL78" i="15"/>
  <c r="BA78" i="15" s="1"/>
  <c r="AL128" i="15"/>
  <c r="BA128" i="15" s="1"/>
  <c r="AM191" i="15"/>
  <c r="BB191" i="15" s="1"/>
  <c r="AK16" i="15"/>
  <c r="AZ16" i="15" s="1"/>
  <c r="AL59" i="15"/>
  <c r="BA59" i="15" s="1"/>
  <c r="AL130" i="15"/>
  <c r="BA130" i="15" s="1"/>
  <c r="AL158" i="15"/>
  <c r="BA158" i="15" s="1"/>
  <c r="AM155" i="15"/>
  <c r="BB155" i="15" s="1"/>
  <c r="AL48" i="15"/>
  <c r="BA48" i="15" s="1"/>
  <c r="AL142" i="15"/>
  <c r="BA142" i="15" s="1"/>
  <c r="AK14" i="15"/>
  <c r="AZ14" i="15" s="1"/>
  <c r="AJ7" i="15"/>
  <c r="AL88" i="15"/>
  <c r="BA88" i="15" s="1"/>
  <c r="AL194" i="15"/>
  <c r="BA194" i="15" s="1"/>
  <c r="AM25" i="15"/>
  <c r="BB25" i="15" s="1"/>
  <c r="AM35" i="15"/>
  <c r="BB35" i="15" s="1"/>
  <c r="AL67" i="15"/>
  <c r="BA67" i="15" s="1"/>
  <c r="AL193" i="15"/>
  <c r="BA193" i="15" s="1"/>
  <c r="AL49" i="15"/>
  <c r="BA49" i="15" s="1"/>
  <c r="AM201" i="15"/>
  <c r="BB201" i="15" s="1"/>
  <c r="AL203" i="15"/>
  <c r="BA203" i="15" s="1"/>
  <c r="AL110" i="15"/>
  <c r="BA110" i="15" s="1"/>
  <c r="AL180" i="15"/>
  <c r="BA180" i="15" s="1"/>
  <c r="AL53" i="15"/>
  <c r="BA53" i="15" s="1"/>
  <c r="AL96" i="15"/>
  <c r="BA96" i="15" s="1"/>
  <c r="AL149" i="15"/>
  <c r="BA149" i="15" s="1"/>
  <c r="AM209" i="15"/>
  <c r="BB209" i="15" s="1"/>
  <c r="AL54" i="15"/>
  <c r="BA54" i="15" s="1"/>
  <c r="AL43" i="15"/>
  <c r="BA43" i="15" s="1"/>
  <c r="AL95" i="15"/>
  <c r="BA95" i="15" s="1"/>
  <c r="AL207" i="15"/>
  <c r="BA207" i="15" s="1"/>
  <c r="AL134" i="15"/>
  <c r="BA134" i="15" s="1"/>
  <c r="AM139" i="15"/>
  <c r="BB139" i="15" s="1"/>
  <c r="AM146" i="15"/>
  <c r="BB146" i="15" s="1"/>
  <c r="AL63" i="15"/>
  <c r="BA63" i="15" s="1"/>
  <c r="AL70" i="15"/>
  <c r="BA70" i="15" s="1"/>
  <c r="AL19" i="15"/>
  <c r="BA19" i="15" s="1"/>
  <c r="AL138" i="15"/>
  <c r="BA138" i="15" s="1"/>
  <c r="AL98" i="15"/>
  <c r="BA98" i="15" s="1"/>
  <c r="AL93" i="15"/>
  <c r="BA93" i="15" s="1"/>
  <c r="AL94" i="15"/>
  <c r="BA94" i="15" s="1"/>
  <c r="AL71" i="15"/>
  <c r="BA71" i="15" s="1"/>
  <c r="AL89" i="15"/>
  <c r="BA89" i="15" s="1"/>
  <c r="AY9" i="15"/>
  <c r="AL213" i="15"/>
  <c r="BA213" i="15" s="1"/>
  <c r="AL40" i="15"/>
  <c r="BA40" i="15" s="1"/>
  <c r="AL160" i="15"/>
  <c r="BA160" i="15" s="1"/>
  <c r="AL186" i="15"/>
  <c r="BA186" i="15" s="1"/>
  <c r="AL178" i="15"/>
  <c r="BA178" i="15" s="1"/>
  <c r="AM184" i="15"/>
  <c r="BB184" i="15" s="1"/>
  <c r="AL86" i="15"/>
  <c r="BA86" i="15" s="1"/>
  <c r="AL196" i="15"/>
  <c r="BA196" i="15" s="1"/>
  <c r="AL208" i="15"/>
  <c r="BA208" i="15" s="1"/>
  <c r="AL65" i="15"/>
  <c r="BA65" i="15" s="1"/>
  <c r="AK8" i="15"/>
  <c r="AL170" i="15"/>
  <c r="BA170" i="15" s="1"/>
  <c r="AL77" i="15"/>
  <c r="BA77" i="15" s="1"/>
  <c r="AL200" i="15"/>
  <c r="BA200" i="15" s="1"/>
  <c r="AM61" i="15"/>
  <c r="BB61" i="15" s="1"/>
  <c r="AL150" i="15"/>
  <c r="BA150" i="15" s="1"/>
  <c r="AL31" i="15"/>
  <c r="BA31" i="15" s="1"/>
  <c r="AL26" i="15"/>
  <c r="BA26" i="15" s="1"/>
  <c r="AL172" i="15"/>
  <c r="BA172" i="15" s="1"/>
  <c r="AL210" i="15"/>
  <c r="BA210" i="15" s="1"/>
  <c r="AL37" i="15"/>
  <c r="BA37" i="15" s="1"/>
  <c r="AL99" i="15"/>
  <c r="BA99" i="15" s="1"/>
  <c r="AX7" i="15"/>
  <c r="AM18" i="15"/>
  <c r="BB18" i="15" s="1"/>
  <c r="AL47" i="15"/>
  <c r="BA47" i="15" s="1"/>
  <c r="AL27" i="15"/>
  <c r="BA27" i="15" s="1"/>
  <c r="AL168" i="15"/>
  <c r="BA168" i="15" s="1"/>
  <c r="AL117" i="15"/>
  <c r="BA117" i="15" s="1"/>
  <c r="AM62" i="15"/>
  <c r="BB62" i="15" s="1"/>
  <c r="AL90" i="15"/>
  <c r="BA90" i="15" s="1"/>
  <c r="AM101" i="15"/>
  <c r="BB101" i="15" s="1"/>
  <c r="AL206" i="15"/>
  <c r="BA206" i="15" s="1"/>
  <c r="AL192" i="15"/>
  <c r="BA192" i="15" s="1"/>
  <c r="AL111" i="15"/>
  <c r="BA111" i="15" s="1"/>
  <c r="AL115" i="15"/>
  <c r="BA115" i="15" s="1"/>
  <c r="AL102" i="15"/>
  <c r="BA102" i="15" s="1"/>
  <c r="AL175" i="15"/>
  <c r="BA175" i="15" s="1"/>
  <c r="AL144" i="15"/>
  <c r="BA144" i="15" s="1"/>
  <c r="AM211" i="15" l="1"/>
  <c r="BB211" i="15" s="1"/>
  <c r="AM126" i="15"/>
  <c r="BB126" i="15" s="1"/>
  <c r="AM167" i="15"/>
  <c r="BB167" i="15" s="1"/>
  <c r="AM123" i="15"/>
  <c r="BB123" i="15" s="1"/>
  <c r="AM169" i="15"/>
  <c r="BB169" i="15" s="1"/>
  <c r="AK10" i="15"/>
  <c r="AM121" i="15"/>
  <c r="BB121" i="15" s="1"/>
  <c r="AM113" i="15"/>
  <c r="BB113" i="15" s="1"/>
  <c r="AM159" i="15"/>
  <c r="BB159" i="15" s="1"/>
  <c r="AM15" i="15"/>
  <c r="BB15" i="15" s="1"/>
  <c r="AM190" i="15"/>
  <c r="BB190" i="15" s="1"/>
  <c r="AM109" i="15"/>
  <c r="AN109" i="15" s="1"/>
  <c r="BC109" i="15" s="1"/>
  <c r="AM176" i="15"/>
  <c r="BB176" i="15" s="1"/>
  <c r="AM103" i="15"/>
  <c r="BB103" i="15" s="1"/>
  <c r="AM66" i="15"/>
  <c r="BB66" i="15" s="1"/>
  <c r="AM114" i="15"/>
  <c r="BB114" i="15" s="1"/>
  <c r="AM181" i="15"/>
  <c r="BB181" i="15" s="1"/>
  <c r="AM79" i="15"/>
  <c r="BB79" i="15" s="1"/>
  <c r="AM124" i="15"/>
  <c r="BB124" i="15" s="1"/>
  <c r="AM57" i="15"/>
  <c r="BB57" i="15" s="1"/>
  <c r="AM29" i="15"/>
  <c r="BB29" i="15" s="1"/>
  <c r="AM22" i="15"/>
  <c r="BB22" i="15" s="1"/>
  <c r="AM127" i="15"/>
  <c r="BB127" i="15" s="1"/>
  <c r="AM165" i="15"/>
  <c r="BB165" i="15" s="1"/>
  <c r="AM60" i="15"/>
  <c r="BB60" i="15" s="1"/>
  <c r="AM116" i="15"/>
  <c r="BB116" i="15" s="1"/>
  <c r="AM183" i="15"/>
  <c r="BB183" i="15" s="1"/>
  <c r="AM157" i="15"/>
  <c r="BB157" i="15" s="1"/>
  <c r="AM51" i="15"/>
  <c r="BB51" i="15" s="1"/>
  <c r="AM36" i="15"/>
  <c r="BB36" i="15" s="1"/>
  <c r="BA154" i="15"/>
  <c r="AM154" i="15"/>
  <c r="BA135" i="15"/>
  <c r="AM135" i="15"/>
  <c r="BA125" i="15"/>
  <c r="AM125" i="15"/>
  <c r="AM204" i="15"/>
  <c r="BB204" i="15" s="1"/>
  <c r="AM69" i="15"/>
  <c r="BB69" i="15" s="1"/>
  <c r="BA132" i="15"/>
  <c r="AM132" i="15"/>
  <c r="AM166" i="15"/>
  <c r="BA166" i="15"/>
  <c r="BA120" i="15"/>
  <c r="AM120" i="15"/>
  <c r="BA133" i="15"/>
  <c r="AM133" i="15"/>
  <c r="AX215" i="15"/>
  <c r="AM64" i="15"/>
  <c r="BA145" i="15"/>
  <c r="AM145" i="15"/>
  <c r="AM84" i="15"/>
  <c r="BB84" i="15" s="1"/>
  <c r="AM197" i="15"/>
  <c r="BB197" i="15" s="1"/>
  <c r="AM76" i="15"/>
  <c r="BB76" i="15" s="1"/>
  <c r="AJ12" i="15"/>
  <c r="AM85" i="15"/>
  <c r="BB85" i="15" s="1"/>
  <c r="AM212" i="15"/>
  <c r="BB212" i="15" s="1"/>
  <c r="AM52" i="15"/>
  <c r="BB52" i="15" s="1"/>
  <c r="AM83" i="15"/>
  <c r="BB83" i="15" s="1"/>
  <c r="AY7" i="15"/>
  <c r="AM45" i="15"/>
  <c r="BB45" i="15" s="1"/>
  <c r="AM112" i="15"/>
  <c r="BB112" i="15" s="1"/>
  <c r="AL205" i="15"/>
  <c r="BA205" i="15" s="1"/>
  <c r="AZ10" i="15"/>
  <c r="AM188" i="15"/>
  <c r="BB188" i="15" s="1"/>
  <c r="AN215" i="15"/>
  <c r="AM11" i="15"/>
  <c r="AN198" i="15"/>
  <c r="BC198" i="15" s="1"/>
  <c r="AZ8" i="15"/>
  <c r="AM148" i="15"/>
  <c r="BB148" i="15" s="1"/>
  <c r="AM189" i="15"/>
  <c r="BB189" i="15" s="1"/>
  <c r="AM119" i="15"/>
  <c r="BB119" i="15" s="1"/>
  <c r="AN174" i="15"/>
  <c r="BC174" i="15" s="1"/>
  <c r="AM81" i="15"/>
  <c r="BB81" i="15" s="1"/>
  <c r="AM177" i="15"/>
  <c r="BB177" i="15" s="1"/>
  <c r="AM144" i="15"/>
  <c r="BB144" i="15" s="1"/>
  <c r="AM65" i="15"/>
  <c r="BB65" i="15" s="1"/>
  <c r="AM213" i="15"/>
  <c r="BB213" i="15" s="1"/>
  <c r="AM89" i="15"/>
  <c r="BB89" i="15" s="1"/>
  <c r="AM94" i="15"/>
  <c r="BB94" i="15" s="1"/>
  <c r="AM193" i="15"/>
  <c r="BB193" i="15" s="1"/>
  <c r="AM48" i="15"/>
  <c r="BB48" i="15" s="1"/>
  <c r="AM117" i="15"/>
  <c r="BB117" i="15" s="1"/>
  <c r="AM27" i="15"/>
  <c r="BB27" i="15" s="1"/>
  <c r="AM208" i="15"/>
  <c r="BB208" i="15" s="1"/>
  <c r="AM63" i="15"/>
  <c r="BB63" i="15" s="1"/>
  <c r="AM207" i="15"/>
  <c r="BB207" i="15" s="1"/>
  <c r="AM53" i="15"/>
  <c r="BB53" i="15" s="1"/>
  <c r="AN155" i="15"/>
  <c r="BC155" i="15" s="1"/>
  <c r="AL16" i="15"/>
  <c r="BA16" i="15" s="1"/>
  <c r="AM78" i="15"/>
  <c r="BB78" i="15" s="1"/>
  <c r="AM199" i="15"/>
  <c r="BB199" i="15" s="1"/>
  <c r="AM33" i="15"/>
  <c r="BB33" i="15" s="1"/>
  <c r="AM100" i="15"/>
  <c r="BB100" i="15" s="1"/>
  <c r="AM42" i="15"/>
  <c r="BB42" i="15" s="1"/>
  <c r="AM75" i="15"/>
  <c r="BB75" i="15" s="1"/>
  <c r="AM41" i="15"/>
  <c r="BB41" i="15" s="1"/>
  <c r="AM39" i="15"/>
  <c r="BB39" i="15" s="1"/>
  <c r="AM68" i="15"/>
  <c r="BB68" i="15" s="1"/>
  <c r="AM143" i="15"/>
  <c r="BB143" i="15" s="1"/>
  <c r="AM115" i="15"/>
  <c r="BB115" i="15" s="1"/>
  <c r="AM172" i="15"/>
  <c r="BB172" i="15" s="1"/>
  <c r="AM200" i="15"/>
  <c r="BB200" i="15" s="1"/>
  <c r="AN184" i="15"/>
  <c r="BC184" i="15" s="1"/>
  <c r="AM71" i="15"/>
  <c r="BB71" i="15" s="1"/>
  <c r="AN146" i="15"/>
  <c r="BC146" i="15" s="1"/>
  <c r="AM203" i="15"/>
  <c r="BB203" i="15" s="1"/>
  <c r="AN35" i="15"/>
  <c r="BC35" i="15" s="1"/>
  <c r="AL14" i="15"/>
  <c r="BA14" i="15" s="1"/>
  <c r="AK7" i="15"/>
  <c r="AM158" i="15"/>
  <c r="BB158" i="15" s="1"/>
  <c r="AM161" i="15"/>
  <c r="BB161" i="15" s="1"/>
  <c r="AM179" i="15"/>
  <c r="BB179" i="15" s="1"/>
  <c r="AM108" i="15"/>
  <c r="BB108" i="15" s="1"/>
  <c r="AN121" i="15"/>
  <c r="BC121" i="15" s="1"/>
  <c r="AM82" i="15"/>
  <c r="BB82" i="15" s="1"/>
  <c r="AN187" i="15"/>
  <c r="BC187" i="15" s="1"/>
  <c r="AN140" i="15"/>
  <c r="BC140" i="15" s="1"/>
  <c r="AM182" i="15"/>
  <c r="BB182" i="15" s="1"/>
  <c r="AM74" i="15"/>
  <c r="BB74" i="15" s="1"/>
  <c r="AM206" i="15"/>
  <c r="BB206" i="15" s="1"/>
  <c r="AM47" i="15"/>
  <c r="BB47" i="15" s="1"/>
  <c r="AM150" i="15"/>
  <c r="BB150" i="15" s="1"/>
  <c r="AM196" i="15"/>
  <c r="BB196" i="15" s="1"/>
  <c r="AM40" i="15"/>
  <c r="BB40" i="15" s="1"/>
  <c r="AM95" i="15"/>
  <c r="BB95" i="15" s="1"/>
  <c r="AN209" i="15"/>
  <c r="BC209" i="15" s="1"/>
  <c r="AM180" i="15"/>
  <c r="BB180" i="15" s="1"/>
  <c r="AM88" i="15"/>
  <c r="BB88" i="15" s="1"/>
  <c r="AM142" i="15"/>
  <c r="BB142" i="15" s="1"/>
  <c r="AN191" i="15"/>
  <c r="BC191" i="15" s="1"/>
  <c r="AM171" i="15"/>
  <c r="BB171" i="15" s="1"/>
  <c r="AM164" i="15"/>
  <c r="BB164" i="15" s="1"/>
  <c r="AM156" i="15"/>
  <c r="BB156" i="15" s="1"/>
  <c r="AM153" i="15"/>
  <c r="BB153" i="15" s="1"/>
  <c r="AM136" i="15"/>
  <c r="BB136" i="15" s="1"/>
  <c r="AM152" i="15"/>
  <c r="BB152" i="15" s="1"/>
  <c r="AN211" i="15"/>
  <c r="BC211" i="15" s="1"/>
  <c r="AM80" i="15"/>
  <c r="BB80" i="15" s="1"/>
  <c r="AN62" i="15"/>
  <c r="BC62" i="15" s="1"/>
  <c r="AM37" i="15"/>
  <c r="BB37" i="15" s="1"/>
  <c r="AM26" i="15"/>
  <c r="BB26" i="15" s="1"/>
  <c r="AN61" i="15"/>
  <c r="BC61" i="15" s="1"/>
  <c r="AM77" i="15"/>
  <c r="BB77" i="15" s="1"/>
  <c r="AM178" i="15"/>
  <c r="BB178" i="15" s="1"/>
  <c r="AM98" i="15"/>
  <c r="BB98" i="15" s="1"/>
  <c r="AM19" i="15"/>
  <c r="BB19" i="15" s="1"/>
  <c r="AN139" i="15"/>
  <c r="BC139" i="15" s="1"/>
  <c r="AM149" i="15"/>
  <c r="BB149" i="15" s="1"/>
  <c r="AN169" i="15"/>
  <c r="BC169" i="15" s="1"/>
  <c r="AN201" i="15"/>
  <c r="BC201" i="15" s="1"/>
  <c r="AM72" i="15"/>
  <c r="BB72" i="15" s="1"/>
  <c r="AM50" i="15"/>
  <c r="BB50" i="15" s="1"/>
  <c r="AM141" i="15"/>
  <c r="BB141" i="15" s="1"/>
  <c r="AM44" i="15"/>
  <c r="BB44" i="15" s="1"/>
  <c r="AZ9" i="15"/>
  <c r="AM151" i="15"/>
  <c r="BB151" i="15" s="1"/>
  <c r="AM131" i="15"/>
  <c r="BB131" i="15" s="1"/>
  <c r="AM195" i="15"/>
  <c r="BB195" i="15" s="1"/>
  <c r="AM175" i="15"/>
  <c r="BB175" i="15" s="1"/>
  <c r="AN101" i="15"/>
  <c r="BC101" i="15" s="1"/>
  <c r="AN123" i="15"/>
  <c r="BC123" i="15" s="1"/>
  <c r="AM130" i="15"/>
  <c r="BB130" i="15" s="1"/>
  <c r="AM30" i="15"/>
  <c r="BB30" i="15" s="1"/>
  <c r="AM73" i="15"/>
  <c r="BB73" i="15" s="1"/>
  <c r="AM147" i="15"/>
  <c r="BB147" i="15" s="1"/>
  <c r="AM38" i="15"/>
  <c r="BB38" i="15" s="1"/>
  <c r="AN21" i="15"/>
  <c r="BC21" i="15" s="1"/>
  <c r="AM55" i="15"/>
  <c r="BB55" i="15" s="1"/>
  <c r="AL9" i="15"/>
  <c r="AM87" i="15"/>
  <c r="BB87" i="15" s="1"/>
  <c r="AM214" i="15"/>
  <c r="BB214" i="15" s="1"/>
  <c r="AL8" i="15"/>
  <c r="AM102" i="15"/>
  <c r="BB102" i="15" s="1"/>
  <c r="AM111" i="15"/>
  <c r="BB111" i="15" s="1"/>
  <c r="AN18" i="15"/>
  <c r="BC18" i="15" s="1"/>
  <c r="AM31" i="15"/>
  <c r="BB31" i="15" s="1"/>
  <c r="AM186" i="15"/>
  <c r="BB186" i="15" s="1"/>
  <c r="AM138" i="15"/>
  <c r="BB138" i="15" s="1"/>
  <c r="AM70" i="15"/>
  <c r="BB70" i="15" s="1"/>
  <c r="AM134" i="15"/>
  <c r="BB134" i="15" s="1"/>
  <c r="AM43" i="15"/>
  <c r="BB43" i="15" s="1"/>
  <c r="AM110" i="15"/>
  <c r="BB110" i="15" s="1"/>
  <c r="AM67" i="15"/>
  <c r="BB67" i="15" s="1"/>
  <c r="AN25" i="15"/>
  <c r="BC25" i="15" s="1"/>
  <c r="AM59" i="15"/>
  <c r="BB59" i="15" s="1"/>
  <c r="AM128" i="15"/>
  <c r="BB128" i="15" s="1"/>
  <c r="AM58" i="15"/>
  <c r="BB58" i="15" s="1"/>
  <c r="AM104" i="15"/>
  <c r="BB104" i="15" s="1"/>
  <c r="AM163" i="15"/>
  <c r="BB163" i="15" s="1"/>
  <c r="AM20" i="15"/>
  <c r="BB20" i="15" s="1"/>
  <c r="AM56" i="15"/>
  <c r="BB56" i="15" s="1"/>
  <c r="AM17" i="15"/>
  <c r="BB17" i="15" s="1"/>
  <c r="AM46" i="15"/>
  <c r="BB46" i="15" s="1"/>
  <c r="AM105" i="15"/>
  <c r="BB105" i="15" s="1"/>
  <c r="AM122" i="15"/>
  <c r="BB122" i="15" s="1"/>
  <c r="AM137" i="15"/>
  <c r="BB137" i="15" s="1"/>
  <c r="AM192" i="15"/>
  <c r="BB192" i="15" s="1"/>
  <c r="AM90" i="15"/>
  <c r="BB90" i="15" s="1"/>
  <c r="AM168" i="15"/>
  <c r="BB168" i="15" s="1"/>
  <c r="AM99" i="15"/>
  <c r="BB99" i="15" s="1"/>
  <c r="AM210" i="15"/>
  <c r="BB210" i="15" s="1"/>
  <c r="AM170" i="15"/>
  <c r="BB170" i="15" s="1"/>
  <c r="AM86" i="15"/>
  <c r="BB86" i="15" s="1"/>
  <c r="AM160" i="15"/>
  <c r="BB160" i="15" s="1"/>
  <c r="AM93" i="15"/>
  <c r="BB93" i="15" s="1"/>
  <c r="AM54" i="15"/>
  <c r="BB54" i="15" s="1"/>
  <c r="AM96" i="15"/>
  <c r="BB96" i="15" s="1"/>
  <c r="AM49" i="15"/>
  <c r="BB49" i="15" s="1"/>
  <c r="AM194" i="15"/>
  <c r="BB194" i="15" s="1"/>
  <c r="AM24" i="15"/>
  <c r="BB24" i="15" s="1"/>
  <c r="AN28" i="15"/>
  <c r="BC28" i="15" s="1"/>
  <c r="AN106" i="15"/>
  <c r="BC106" i="15" s="1"/>
  <c r="AN126" i="15"/>
  <c r="BC126" i="15" s="1"/>
  <c r="AM97" i="15"/>
  <c r="BB97" i="15" s="1"/>
  <c r="AM162" i="15"/>
  <c r="BB162" i="15" s="1"/>
  <c r="AM173" i="15"/>
  <c r="BB173" i="15" s="1"/>
  <c r="AM118" i="15"/>
  <c r="BB118" i="15" s="1"/>
  <c r="AM34" i="15"/>
  <c r="BB34" i="15" s="1"/>
  <c r="AM185" i="15"/>
  <c r="BB185" i="15" s="1"/>
  <c r="AN32" i="15"/>
  <c r="BC32" i="15" s="1"/>
  <c r="AM23" i="15"/>
  <c r="BB23" i="15" s="1"/>
  <c r="AN181" i="15"/>
  <c r="BC181" i="15" s="1"/>
  <c r="AK12" i="15" l="1"/>
  <c r="AN159" i="15"/>
  <c r="BC159" i="15" s="1"/>
  <c r="AN29" i="15"/>
  <c r="BC29" i="15" s="1"/>
  <c r="AN212" i="15"/>
  <c r="BC212" i="15" s="1"/>
  <c r="AN113" i="15"/>
  <c r="BC113" i="15" s="1"/>
  <c r="AN167" i="15"/>
  <c r="BC167" i="15" s="1"/>
  <c r="AN176" i="15"/>
  <c r="BC176" i="15" s="1"/>
  <c r="AN57" i="15"/>
  <c r="BC57" i="15" s="1"/>
  <c r="AN79" i="15"/>
  <c r="BC79" i="15" s="1"/>
  <c r="AN190" i="15"/>
  <c r="BC190" i="15" s="1"/>
  <c r="AN103" i="15"/>
  <c r="BC103" i="15" s="1"/>
  <c r="AN114" i="15"/>
  <c r="BC114" i="15" s="1"/>
  <c r="AN15" i="15"/>
  <c r="BC15" i="15" s="1"/>
  <c r="AN66" i="15"/>
  <c r="BC66" i="15" s="1"/>
  <c r="AN124" i="15"/>
  <c r="BC124" i="15" s="1"/>
  <c r="BB109" i="15"/>
  <c r="AN127" i="15"/>
  <c r="BC127" i="15" s="1"/>
  <c r="AN85" i="15"/>
  <c r="BC85" i="15" s="1"/>
  <c r="AN183" i="15"/>
  <c r="BC183" i="15" s="1"/>
  <c r="AN165" i="15"/>
  <c r="BC165" i="15" s="1"/>
  <c r="AN22" i="15"/>
  <c r="BC22" i="15" s="1"/>
  <c r="AN51" i="15"/>
  <c r="BC51" i="15" s="1"/>
  <c r="AN157" i="15"/>
  <c r="BC157" i="15" s="1"/>
  <c r="AN36" i="15"/>
  <c r="BC36" i="15" s="1"/>
  <c r="AN116" i="15"/>
  <c r="BC116" i="15" s="1"/>
  <c r="AN197" i="15"/>
  <c r="BC197" i="15" s="1"/>
  <c r="AN60" i="15"/>
  <c r="BC60" i="15" s="1"/>
  <c r="AN76" i="15"/>
  <c r="BC76" i="15" s="1"/>
  <c r="AX11" i="15"/>
  <c r="AX12" i="15" s="1"/>
  <c r="AN84" i="15"/>
  <c r="BC84" i="15" s="1"/>
  <c r="AO109" i="15"/>
  <c r="BB145" i="15"/>
  <c r="AN145" i="15"/>
  <c r="AY215" i="15"/>
  <c r="AN64" i="15"/>
  <c r="BB132" i="15"/>
  <c r="AN132" i="15"/>
  <c r="BB133" i="15"/>
  <c r="AN133" i="15"/>
  <c r="BB135" i="15"/>
  <c r="AN135" i="15"/>
  <c r="BB120" i="15"/>
  <c r="AN120" i="15"/>
  <c r="BB125" i="15"/>
  <c r="AN125" i="15"/>
  <c r="AN69" i="15"/>
  <c r="BC69" i="15" s="1"/>
  <c r="AN204" i="15"/>
  <c r="BC204" i="15" s="1"/>
  <c r="BB154" i="15"/>
  <c r="AN154" i="15"/>
  <c r="BB166" i="15"/>
  <c r="AN166" i="15"/>
  <c r="AL10" i="15"/>
  <c r="AN83" i="15"/>
  <c r="BC83" i="15" s="1"/>
  <c r="AN52" i="15"/>
  <c r="BC52" i="15" s="1"/>
  <c r="BA9" i="15"/>
  <c r="BA8" i="15"/>
  <c r="AN188" i="15"/>
  <c r="BC188" i="15" s="1"/>
  <c r="AO174" i="15"/>
  <c r="AO198" i="15"/>
  <c r="AN119" i="15"/>
  <c r="BC119" i="15" s="1"/>
  <c r="BA10" i="15"/>
  <c r="AM205" i="15"/>
  <c r="BB205" i="15" s="1"/>
  <c r="AN112" i="15"/>
  <c r="BC112" i="15" s="1"/>
  <c r="AN177" i="15"/>
  <c r="BC177" i="15" s="1"/>
  <c r="AN189" i="15"/>
  <c r="BC189" i="15" s="1"/>
  <c r="AN81" i="15"/>
  <c r="BC81" i="15" s="1"/>
  <c r="AN148" i="15"/>
  <c r="BC148" i="15" s="1"/>
  <c r="AO215" i="15"/>
  <c r="AO11" i="15" s="1"/>
  <c r="AN11" i="15"/>
  <c r="AN45" i="15"/>
  <c r="BC45" i="15" s="1"/>
  <c r="AN34" i="15"/>
  <c r="BC34" i="15" s="1"/>
  <c r="AN162" i="15"/>
  <c r="BC162" i="15" s="1"/>
  <c r="AO106" i="15"/>
  <c r="AN90" i="15"/>
  <c r="BC90" i="15" s="1"/>
  <c r="AN122" i="15"/>
  <c r="BC122" i="15" s="1"/>
  <c r="AN20" i="15"/>
  <c r="BC20" i="15" s="1"/>
  <c r="AN58" i="15"/>
  <c r="BC58" i="15" s="1"/>
  <c r="AO25" i="15"/>
  <c r="AN138" i="15"/>
  <c r="BC138" i="15" s="1"/>
  <c r="AN31" i="15"/>
  <c r="BC31" i="15" s="1"/>
  <c r="AN102" i="15"/>
  <c r="BC102" i="15" s="1"/>
  <c r="AN156" i="15"/>
  <c r="BC156" i="15" s="1"/>
  <c r="AN180" i="15"/>
  <c r="BC180" i="15" s="1"/>
  <c r="AN40" i="15"/>
  <c r="BC40" i="15" s="1"/>
  <c r="AN185" i="15"/>
  <c r="BC185" i="15" s="1"/>
  <c r="AN97" i="15"/>
  <c r="BC97" i="15" s="1"/>
  <c r="AN49" i="15"/>
  <c r="BC49" i="15" s="1"/>
  <c r="AN99" i="15"/>
  <c r="BC99" i="15" s="1"/>
  <c r="AN192" i="15"/>
  <c r="BC192" i="15" s="1"/>
  <c r="AO18" i="15"/>
  <c r="AN214" i="15"/>
  <c r="BC214" i="15" s="1"/>
  <c r="AO21" i="15"/>
  <c r="AO176" i="15"/>
  <c r="AN164" i="15"/>
  <c r="BC164" i="15" s="1"/>
  <c r="AN196" i="15"/>
  <c r="BC196" i="15" s="1"/>
  <c r="AN75" i="15"/>
  <c r="BC75" i="15" s="1"/>
  <c r="AN207" i="15"/>
  <c r="BC207" i="15" s="1"/>
  <c r="AN117" i="15"/>
  <c r="BC117" i="15" s="1"/>
  <c r="AN193" i="15"/>
  <c r="BC193" i="15" s="1"/>
  <c r="AO181" i="15"/>
  <c r="AN54" i="15"/>
  <c r="BC54" i="15" s="1"/>
  <c r="AN170" i="15"/>
  <c r="BC170" i="15" s="1"/>
  <c r="AN105" i="15"/>
  <c r="BC105" i="15" s="1"/>
  <c r="AN59" i="15"/>
  <c r="BC59" i="15" s="1"/>
  <c r="AN70" i="15"/>
  <c r="BC70" i="15" s="1"/>
  <c r="AN30" i="15"/>
  <c r="BC30" i="15" s="1"/>
  <c r="AN50" i="15"/>
  <c r="BC50" i="15" s="1"/>
  <c r="AN149" i="15"/>
  <c r="BC149" i="15" s="1"/>
  <c r="AN98" i="15"/>
  <c r="BC98" i="15" s="1"/>
  <c r="AN142" i="15"/>
  <c r="BC142" i="15" s="1"/>
  <c r="AN95" i="15"/>
  <c r="BC95" i="15" s="1"/>
  <c r="AN182" i="15"/>
  <c r="BC182" i="15" s="1"/>
  <c r="AO121" i="15"/>
  <c r="AN161" i="15"/>
  <c r="BC161" i="15" s="1"/>
  <c r="AO35" i="15"/>
  <c r="AN172" i="15"/>
  <c r="BC172" i="15" s="1"/>
  <c r="AN68" i="15"/>
  <c r="BC68" i="15" s="1"/>
  <c r="AN42" i="15"/>
  <c r="BC42" i="15" s="1"/>
  <c r="AO159" i="15"/>
  <c r="AN65" i="15"/>
  <c r="BC65" i="15" s="1"/>
  <c r="AN173" i="15"/>
  <c r="BC173" i="15" s="1"/>
  <c r="AO126" i="15"/>
  <c r="AN24" i="15"/>
  <c r="BC24" i="15" s="1"/>
  <c r="AN56" i="15"/>
  <c r="BC56" i="15" s="1"/>
  <c r="AN104" i="15"/>
  <c r="BC104" i="15" s="1"/>
  <c r="AN110" i="15"/>
  <c r="BC110" i="15" s="1"/>
  <c r="AN186" i="15"/>
  <c r="BC186" i="15" s="1"/>
  <c r="AN111" i="15"/>
  <c r="BC111" i="15" s="1"/>
  <c r="AN87" i="15"/>
  <c r="BC87" i="15" s="1"/>
  <c r="AN38" i="15"/>
  <c r="BC38" i="15" s="1"/>
  <c r="AO183" i="15"/>
  <c r="AN195" i="15"/>
  <c r="BC195" i="15" s="1"/>
  <c r="AN151" i="15"/>
  <c r="BC151" i="15" s="1"/>
  <c r="AN44" i="15"/>
  <c r="BC44" i="15" s="1"/>
  <c r="AN72" i="15"/>
  <c r="BC72" i="15" s="1"/>
  <c r="AO61" i="15"/>
  <c r="AN152" i="15"/>
  <c r="BC152" i="15" s="1"/>
  <c r="AN153" i="15"/>
  <c r="BC153" i="15" s="1"/>
  <c r="AN88" i="15"/>
  <c r="BC88" i="15" s="1"/>
  <c r="AO140" i="15"/>
  <c r="AN203" i="15"/>
  <c r="BC203" i="15" s="1"/>
  <c r="AN71" i="15"/>
  <c r="BC71" i="15" s="1"/>
  <c r="AN39" i="15"/>
  <c r="BC39" i="15" s="1"/>
  <c r="AO155" i="15"/>
  <c r="AN63" i="15"/>
  <c r="BC63" i="15" s="1"/>
  <c r="AM8" i="15"/>
  <c r="AN23" i="15"/>
  <c r="BC23" i="15" s="1"/>
  <c r="AN93" i="15"/>
  <c r="BC93" i="15" s="1"/>
  <c r="AN168" i="15"/>
  <c r="BC168" i="15" s="1"/>
  <c r="AN137" i="15"/>
  <c r="BC137" i="15" s="1"/>
  <c r="AN130" i="15"/>
  <c r="BC130" i="15" s="1"/>
  <c r="AN26" i="15"/>
  <c r="BC26" i="15" s="1"/>
  <c r="AO62" i="15"/>
  <c r="AN171" i="15"/>
  <c r="BC171" i="15" s="1"/>
  <c r="AN150" i="15"/>
  <c r="BC150" i="15" s="1"/>
  <c r="AN206" i="15"/>
  <c r="BC206" i="15" s="1"/>
  <c r="AN108" i="15"/>
  <c r="BC108" i="15" s="1"/>
  <c r="AN158" i="15"/>
  <c r="BC158" i="15" s="1"/>
  <c r="AN199" i="15"/>
  <c r="BC199" i="15" s="1"/>
  <c r="AO113" i="15"/>
  <c r="AN94" i="15"/>
  <c r="BC94" i="15" s="1"/>
  <c r="AN147" i="15"/>
  <c r="BC147" i="15" s="1"/>
  <c r="AO101" i="15"/>
  <c r="AN141" i="15"/>
  <c r="BC141" i="15" s="1"/>
  <c r="AO201" i="15"/>
  <c r="AO139" i="15"/>
  <c r="AN178" i="15"/>
  <c r="BC178" i="15" s="1"/>
  <c r="AO187" i="15"/>
  <c r="AO146" i="15"/>
  <c r="AO184" i="15"/>
  <c r="AN100" i="15"/>
  <c r="BC100" i="15" s="1"/>
  <c r="AN89" i="15"/>
  <c r="BC89" i="15" s="1"/>
  <c r="AO32" i="15"/>
  <c r="AN194" i="15"/>
  <c r="BC194" i="15" s="1"/>
  <c r="AN96" i="15"/>
  <c r="BC96" i="15" s="1"/>
  <c r="AN160" i="15"/>
  <c r="BC160" i="15" s="1"/>
  <c r="AN210" i="15"/>
  <c r="BC210" i="15" s="1"/>
  <c r="AN46" i="15"/>
  <c r="BC46" i="15" s="1"/>
  <c r="AN67" i="15"/>
  <c r="BC67" i="15" s="1"/>
  <c r="AN43" i="15"/>
  <c r="BC43" i="15" s="1"/>
  <c r="AN55" i="15"/>
  <c r="BC55" i="15" s="1"/>
  <c r="AM9" i="15"/>
  <c r="AN73" i="15"/>
  <c r="BC73" i="15" s="1"/>
  <c r="AO123" i="15"/>
  <c r="AN131" i="15"/>
  <c r="BC131" i="15" s="1"/>
  <c r="AN19" i="15"/>
  <c r="BC19" i="15" s="1"/>
  <c r="AN80" i="15"/>
  <c r="BC80" i="15" s="1"/>
  <c r="AO29" i="15"/>
  <c r="AN136" i="15"/>
  <c r="BC136" i="15" s="1"/>
  <c r="AO209" i="15"/>
  <c r="AN74" i="15"/>
  <c r="BC74" i="15" s="1"/>
  <c r="AN179" i="15"/>
  <c r="BC179" i="15" s="1"/>
  <c r="AM14" i="15"/>
  <c r="BB14" i="15" s="1"/>
  <c r="AL7" i="15"/>
  <c r="AN200" i="15"/>
  <c r="BC200" i="15" s="1"/>
  <c r="AO79" i="15"/>
  <c r="AN143" i="15"/>
  <c r="BC143" i="15" s="1"/>
  <c r="AN41" i="15"/>
  <c r="BC41" i="15" s="1"/>
  <c r="AN33" i="15"/>
  <c r="BC33" i="15" s="1"/>
  <c r="AN78" i="15"/>
  <c r="BC78" i="15" s="1"/>
  <c r="AN48" i="15"/>
  <c r="BC48" i="15" s="1"/>
  <c r="AN118" i="15"/>
  <c r="BC118" i="15" s="1"/>
  <c r="AO28" i="15"/>
  <c r="AN86" i="15"/>
  <c r="BC86" i="15" s="1"/>
  <c r="AN17" i="15"/>
  <c r="BC17" i="15" s="1"/>
  <c r="AN163" i="15"/>
  <c r="BC163" i="15" s="1"/>
  <c r="AN128" i="15"/>
  <c r="BC128" i="15" s="1"/>
  <c r="AN134" i="15"/>
  <c r="BC134" i="15" s="1"/>
  <c r="AN175" i="15"/>
  <c r="BC175" i="15" s="1"/>
  <c r="AO212" i="15"/>
  <c r="AO169" i="15"/>
  <c r="AN77" i="15"/>
  <c r="BC77" i="15" s="1"/>
  <c r="AN37" i="15"/>
  <c r="BC37" i="15" s="1"/>
  <c r="AO211" i="15"/>
  <c r="AO191" i="15"/>
  <c r="AN47" i="15"/>
  <c r="BC47" i="15" s="1"/>
  <c r="AN82" i="15"/>
  <c r="BC82" i="15" s="1"/>
  <c r="AZ7" i="15"/>
  <c r="AN115" i="15"/>
  <c r="BC115" i="15" s="1"/>
  <c r="AM16" i="15"/>
  <c r="BB16" i="15" s="1"/>
  <c r="AN53" i="15"/>
  <c r="BC53" i="15" s="1"/>
  <c r="AN208" i="15"/>
  <c r="BC208" i="15" s="1"/>
  <c r="AN27" i="15"/>
  <c r="BC27" i="15" s="1"/>
  <c r="AN213" i="15"/>
  <c r="BC213" i="15" s="1"/>
  <c r="AN144" i="15"/>
  <c r="BC144" i="15" s="1"/>
  <c r="AO103" i="15" l="1"/>
  <c r="AO167" i="15"/>
  <c r="AO190" i="15"/>
  <c r="AO36" i="15"/>
  <c r="AO57" i="15"/>
  <c r="AO114" i="15"/>
  <c r="AO15" i="15"/>
  <c r="AO124" i="15"/>
  <c r="AO66" i="15"/>
  <c r="AO127" i="15"/>
  <c r="AO85" i="15"/>
  <c r="AO22" i="15"/>
  <c r="AO165" i="15"/>
  <c r="AO51" i="15"/>
  <c r="AO116" i="15"/>
  <c r="AO157" i="15"/>
  <c r="AO84" i="15"/>
  <c r="AO76" i="15"/>
  <c r="AO60" i="15"/>
  <c r="AO197" i="15"/>
  <c r="AO69" i="15"/>
  <c r="AO204" i="15"/>
  <c r="BC166" i="15"/>
  <c r="AO166" i="15"/>
  <c r="BC133" i="15"/>
  <c r="AO133" i="15"/>
  <c r="BC132" i="15"/>
  <c r="AO132" i="15"/>
  <c r="BC135" i="15"/>
  <c r="AO135" i="15"/>
  <c r="AL12" i="15"/>
  <c r="BC154" i="15"/>
  <c r="AO154" i="15"/>
  <c r="AO64" i="15"/>
  <c r="BC125" i="15"/>
  <c r="AO125" i="15"/>
  <c r="AY11" i="15"/>
  <c r="AY12" i="15" s="1"/>
  <c r="BC120" i="15"/>
  <c r="AO120" i="15"/>
  <c r="BC145" i="15"/>
  <c r="AO145" i="15"/>
  <c r="AZ215" i="15"/>
  <c r="AM10" i="15"/>
  <c r="AO52" i="15"/>
  <c r="AO83" i="15"/>
  <c r="AO81" i="15"/>
  <c r="BB8" i="15"/>
  <c r="AO148" i="15"/>
  <c r="AO45" i="15"/>
  <c r="AO112" i="15"/>
  <c r="AO189" i="15"/>
  <c r="AN205" i="15"/>
  <c r="BC205" i="15" s="1"/>
  <c r="AO188" i="15"/>
  <c r="AO177" i="15"/>
  <c r="AO119" i="15"/>
  <c r="AO80" i="15"/>
  <c r="AO42" i="15"/>
  <c r="AO98" i="15"/>
  <c r="AO20" i="15"/>
  <c r="AO128" i="15"/>
  <c r="AO48" i="15"/>
  <c r="AO143" i="15"/>
  <c r="BA7" i="15"/>
  <c r="AO19" i="15"/>
  <c r="AO73" i="15"/>
  <c r="AO67" i="15"/>
  <c r="AO96" i="15"/>
  <c r="AO203" i="15"/>
  <c r="AO44" i="15"/>
  <c r="AO65" i="15"/>
  <c r="AO161" i="15"/>
  <c r="AO142" i="15"/>
  <c r="AO207" i="15"/>
  <c r="AO156" i="15"/>
  <c r="AO53" i="15"/>
  <c r="AO82" i="15"/>
  <c r="AO78" i="15"/>
  <c r="AN14" i="15"/>
  <c r="BC14" i="15" s="1"/>
  <c r="AM7" i="15"/>
  <c r="AO136" i="15"/>
  <c r="AO46" i="15"/>
  <c r="AO100" i="15"/>
  <c r="BB10" i="15"/>
  <c r="AO93" i="15"/>
  <c r="AO152" i="15"/>
  <c r="AO151" i="15"/>
  <c r="AO38" i="15"/>
  <c r="AO110" i="15"/>
  <c r="AO24" i="15"/>
  <c r="AO68" i="15"/>
  <c r="AO149" i="15"/>
  <c r="AO70" i="15"/>
  <c r="AO105" i="15"/>
  <c r="AO97" i="15"/>
  <c r="AO40" i="15"/>
  <c r="AO138" i="15"/>
  <c r="AO162" i="15"/>
  <c r="AO37" i="15"/>
  <c r="AO163" i="15"/>
  <c r="AO179" i="15"/>
  <c r="AN9" i="15"/>
  <c r="AO55" i="15"/>
  <c r="AO194" i="15"/>
  <c r="AO94" i="15"/>
  <c r="AO206" i="15"/>
  <c r="AO26" i="15"/>
  <c r="AO23" i="15"/>
  <c r="AO39" i="15"/>
  <c r="AO87" i="15"/>
  <c r="AO172" i="15"/>
  <c r="AO95" i="15"/>
  <c r="AO192" i="15"/>
  <c r="AO180" i="15"/>
  <c r="AO122" i="15"/>
  <c r="AO34" i="15"/>
  <c r="AO208" i="15"/>
  <c r="AO134" i="15"/>
  <c r="AO86" i="15"/>
  <c r="AO147" i="15"/>
  <c r="AO199" i="15"/>
  <c r="AO171" i="15"/>
  <c r="AO130" i="15"/>
  <c r="AO63" i="15"/>
  <c r="AO186" i="15"/>
  <c r="AO56" i="15"/>
  <c r="AO196" i="15"/>
  <c r="AO49" i="15"/>
  <c r="AO31" i="15"/>
  <c r="AO144" i="15"/>
  <c r="AO213" i="15"/>
  <c r="AO175" i="15"/>
  <c r="AO118" i="15"/>
  <c r="AO33" i="15"/>
  <c r="AO131" i="15"/>
  <c r="BB9" i="15"/>
  <c r="AO89" i="15"/>
  <c r="AO178" i="15"/>
  <c r="AO141" i="15"/>
  <c r="AN8" i="15"/>
  <c r="AO150" i="15"/>
  <c r="AO137" i="15"/>
  <c r="AO104" i="15"/>
  <c r="AO182" i="15"/>
  <c r="AO50" i="15"/>
  <c r="AO170" i="15"/>
  <c r="AO193" i="15"/>
  <c r="AO75" i="15"/>
  <c r="AO27" i="15"/>
  <c r="AN16" i="15"/>
  <c r="BC16" i="15" s="1"/>
  <c r="AO47" i="15"/>
  <c r="AO77" i="15"/>
  <c r="AO200" i="15"/>
  <c r="AO43" i="15"/>
  <c r="AO210" i="15"/>
  <c r="AO158" i="15"/>
  <c r="AO71" i="15"/>
  <c r="AO88" i="15"/>
  <c r="AO195" i="15"/>
  <c r="AO111" i="15"/>
  <c r="AO30" i="15"/>
  <c r="AO59" i="15"/>
  <c r="AO164" i="15"/>
  <c r="AO102" i="15"/>
  <c r="AO90" i="15"/>
  <c r="AO115" i="15"/>
  <c r="AO17" i="15"/>
  <c r="AO41" i="15"/>
  <c r="AO74" i="15"/>
  <c r="AO160" i="15"/>
  <c r="AO108" i="15"/>
  <c r="AO168" i="15"/>
  <c r="AO153" i="15"/>
  <c r="AO72" i="15"/>
  <c r="AO173" i="15"/>
  <c r="AO54" i="15"/>
  <c r="AO117" i="15"/>
  <c r="AO214" i="15"/>
  <c r="AO99" i="15"/>
  <c r="AO185" i="15"/>
  <c r="AO58" i="15"/>
  <c r="AZ11" i="15" l="1"/>
  <c r="AZ12" i="15" s="1"/>
  <c r="AM12" i="15"/>
  <c r="AN10" i="15"/>
  <c r="AO8" i="15"/>
  <c r="BC8" i="15"/>
  <c r="BC10" i="15"/>
  <c r="AO205" i="15"/>
  <c r="BC9" i="15"/>
  <c r="AO10" i="15"/>
  <c r="BB7" i="15"/>
  <c r="AO14" i="15"/>
  <c r="AN7" i="15"/>
  <c r="AO16" i="15"/>
  <c r="BA215" i="15"/>
  <c r="AO9" i="15"/>
  <c r="AN12" i="15" l="1"/>
  <c r="BA11" i="15"/>
  <c r="BA12" i="15" s="1"/>
  <c r="BC7" i="15"/>
  <c r="AO7" i="15"/>
  <c r="AO12" i="15" s="1"/>
  <c r="BB215" i="15"/>
  <c r="BB11" i="15" l="1"/>
  <c r="BB12" i="15" s="1"/>
  <c r="BC215" i="15"/>
  <c r="BC11" i="15" l="1"/>
  <c r="BC12" i="15" s="1"/>
</calcChain>
</file>

<file path=xl/sharedStrings.xml><?xml version="1.0" encoding="utf-8"?>
<sst xmlns="http://schemas.openxmlformats.org/spreadsheetml/2006/main" count="3088" uniqueCount="1081">
  <si>
    <t>PM Nr.</t>
  </si>
  <si>
    <t>Prior. Nr.</t>
  </si>
  <si>
    <t>SAM Nr.</t>
  </si>
  <si>
    <t>Pasākuma Nr.</t>
  </si>
  <si>
    <t>Pasākuma nosaukums</t>
  </si>
  <si>
    <t>Kārtas Nr.</t>
  </si>
  <si>
    <t>Fonds</t>
  </si>
  <si>
    <r>
      <t>ES FONDU finansējums</t>
    </r>
    <r>
      <rPr>
        <sz val="8"/>
        <rFont val="Calibri"/>
        <family val="2"/>
        <charset val="186"/>
        <scheme val="minor"/>
      </rPr>
      <t xml:space="preserve"> 
(ieskaitot elastības finansējumu)*</t>
    </r>
  </si>
  <si>
    <t>KOPĀ (ar nac. līdzfinansējumu +15%**)</t>
  </si>
  <si>
    <t xml:space="preserve">NACIONĀLAIS līdzfinansējums </t>
  </si>
  <si>
    <t>1.1.</t>
  </si>
  <si>
    <t>1.2.</t>
  </si>
  <si>
    <t>1.1.2.</t>
  </si>
  <si>
    <t>1.2.1.</t>
  </si>
  <si>
    <t>1.2.2.</t>
  </si>
  <si>
    <t>1.2.3.</t>
  </si>
  <si>
    <t>1.1.2.2.</t>
  </si>
  <si>
    <t>Uzņēmumu digitālo prasmju attīstība</t>
  </si>
  <si>
    <t>1.2.1.1.</t>
  </si>
  <si>
    <t>Atbalsts jaunu produktu attīstībai un internacionalizācijai</t>
  </si>
  <si>
    <t>1.2.1.2.</t>
  </si>
  <si>
    <t>Produktivitātes aizdevumi (t.sk., ar kapitāla atlaidi) inovatīvām iekārtām, pētniecībai un attīstībai, tehnoloģiju pārnesei</t>
  </si>
  <si>
    <t>1.2.1.3.</t>
  </si>
  <si>
    <t>Uzņēmuma atbalsts dalībai kapitāla tirgos</t>
  </si>
  <si>
    <t>1.2.1.4.</t>
  </si>
  <si>
    <t>Atbalsts tehnoloģiju pārneses sistēmas pilnveidošanai</t>
  </si>
  <si>
    <t>1.2.2.1.</t>
  </si>
  <si>
    <t xml:space="preserve">Atbalsts Eiropas Digitālo inovāciju centru un reģionālo kontaktpunktu izveidei </t>
  </si>
  <si>
    <t>1.2.2.2.</t>
  </si>
  <si>
    <t>Individuālās garantijas digitalizācijai un automatizācijai</t>
  </si>
  <si>
    <t>1.2.3.1.</t>
  </si>
  <si>
    <t xml:space="preserve"> Atbalsts MVU inovatīvas uzņēmējdarbības attīstībai</t>
  </si>
  <si>
    <t>1.2.3.2.</t>
  </si>
  <si>
    <t>Iespejkapitāla ieguldījumi</t>
  </si>
  <si>
    <t>1.2.3.3.</t>
  </si>
  <si>
    <t>Starta, izaugsmes aizdevumi</t>
  </si>
  <si>
    <t>1.2.3.4.</t>
  </si>
  <si>
    <t>Garantijas, portfeļgarantijas pilna cikla uzņēmējdarbībai</t>
  </si>
  <si>
    <t>1.2.3.5.</t>
  </si>
  <si>
    <t>Aizdevumi, produktivitātes kāpināšanai (investīcijas un apgrozāmie līdzekļi)</t>
  </si>
  <si>
    <t>1.2.3.6.</t>
  </si>
  <si>
    <t>Tūrisma produktu attīstības programma</t>
  </si>
  <si>
    <t>_</t>
  </si>
  <si>
    <t>ERAF</t>
  </si>
  <si>
    <t>2.1.</t>
  </si>
  <si>
    <t>2.1.1.</t>
  </si>
  <si>
    <t>2.1.1.1.</t>
  </si>
  <si>
    <t>Energoefektivitātes paaugstināšana dzīvojamās ēkās, t.sk. attīstot ESKO tirgu (daudzīvokļu, privātās un neliela dzīvokļu skaita ēku kompleksos)</t>
  </si>
  <si>
    <t>2.1.1.2.</t>
  </si>
  <si>
    <t>AER izmantošana un energoefektivitātes paaugstināšana rūpniecībā un komersantos</t>
  </si>
  <si>
    <t>2.1.1.4.</t>
  </si>
  <si>
    <t>Energoefektivitātes paaugstināšana valsts ēkās</t>
  </si>
  <si>
    <t>2.1.2.</t>
  </si>
  <si>
    <t>2.1.1.7.</t>
  </si>
  <si>
    <t>Valsts iestāžu  infrastruktūras optimizācija</t>
  </si>
  <si>
    <t>2.1.1.8.</t>
  </si>
  <si>
    <t>Energoefektivitāti veicinoši pasākumi kultūras infrastruktūrā</t>
  </si>
  <si>
    <t>KF</t>
  </si>
  <si>
    <t>2.1.4.</t>
  </si>
  <si>
    <t>4.3.</t>
  </si>
  <si>
    <t>4.3.1.</t>
  </si>
  <si>
    <t>4.3.1.3.</t>
  </si>
  <si>
    <t>Sociālo mājokļu atjaunošana vai jaunu sociālo mājokļu būvniecība</t>
  </si>
  <si>
    <t>4.3.1.4.</t>
  </si>
  <si>
    <t>Vides pieejamības uzlabošana daudzdzīvokļu ēkās, izbūvējot liftus</t>
  </si>
  <si>
    <t>6.1.</t>
  </si>
  <si>
    <t>6.1.1.</t>
  </si>
  <si>
    <t>6.1.1.4.</t>
  </si>
  <si>
    <t xml:space="preserve">Uzņēmējdarbības “zaļināšanas” un produktu attīstības pasākumi, veicinot energoefektivitātes paaugstināšanu un energoefektīvu tehnoloģiju ieviešanu uzņēmumos </t>
  </si>
  <si>
    <t>TPF</t>
  </si>
  <si>
    <t xml:space="preserve">Prioritātes nosaukums </t>
  </si>
  <si>
    <t>SAM nosaukums</t>
  </si>
  <si>
    <t>Pētniecība un prasmes</t>
  </si>
  <si>
    <t xml:space="preserve"> “Prasmju attīstīšana viedās specializācijas,  industriālās pārejas un uzņēmējdarbības veicināšanai”</t>
  </si>
  <si>
    <t>Atbalsts uzņēmējdarbībai</t>
  </si>
  <si>
    <t>“Pētniecības un inovāciju kapacitātes stiprināšana un progresīvu tehnoloģiju ieviešana uzņēmumiem ”</t>
  </si>
  <si>
    <t xml:space="preserve"> “Izmantot digitalizācijas priekšrocības uzņēmējdarbības attīstībai ”</t>
  </si>
  <si>
    <t>"Veicināt ilgtspējīgu izaugsmi, konkurētspēju un darba vietu radīšanu MVU, tostarp ar produktīvām  investīcijām”</t>
  </si>
  <si>
    <t>Klimata pārmaiņu mazināšana un pielāgošanās klimata pārmaiņām</t>
  </si>
  <si>
    <t>“Energoefektivitātes veicināšana un siltumnīcefekta gāzu emisiju samazināšana”</t>
  </si>
  <si>
    <t>“Atjaunojamo energoresursu enerģijas veicināšana - biometāns”</t>
  </si>
  <si>
    <t>“Atjaunojamo energoresursu enerģijas veicināšana – saules enerģija u.c. AER elektroenerģija”</t>
  </si>
  <si>
    <t>Nodarbinātība un sociālā iekļaušana</t>
  </si>
  <si>
    <t>“Veicināt sociāli atstumto kopienu, mājsaimniecību ar zemiem ienākumiem un nelabvēlīgā situācijā esošo grupu, tostarp cilvēku ar īpašām vajadzībām sociāli ekonomisko integrāciju, īstenojot integrētas darbības, tostarp nodrošinot mājokli un sociālos pakalpojumus”</t>
  </si>
  <si>
    <t>Pāreja uz klimatneitralitāti</t>
  </si>
  <si>
    <t>"Dot reģioniem un cilvēkiem iespēju risināt sociālās, ekonomiskās un vides sekas, ko rada pāreja uz klimatneitrālitāti"</t>
  </si>
  <si>
    <t>PLĀNOTAIS FINANSĒJUMS</t>
  </si>
  <si>
    <t>2.1.3.</t>
  </si>
  <si>
    <t>“Veicināt pielāgošanos klimata pārmaiņām, risku novēršanu un noturību pret katastrofām”</t>
  </si>
  <si>
    <t>2.1.3.3.</t>
  </si>
  <si>
    <t>Katastrofu risku mazināšanas pasākumi</t>
  </si>
  <si>
    <t>1.1.1.</t>
  </si>
  <si>
    <t xml:space="preserve"> “Pētniecības un inovāciju kapacitātes stiprināšana un progresīvu tehnoloģiju ieviešana  kopējā P&amp;A sistēmā”</t>
  </si>
  <si>
    <t>4.2.</t>
  </si>
  <si>
    <t>Izglītība, prasmes un mūžizglītība</t>
  </si>
  <si>
    <t>4.2.1.</t>
  </si>
  <si>
    <t>“Uzlabot vienlīdzīgu piekļuvi iekļaujošiem un kvalitatīviem pakalpojumiem izglītības, mācību un mūžizglītības jomā, attīstot pieejamu infrastruktūru, tostarp, veicinot noturību izglītošanā un mācībā attālinātā un tiešsaistes režīmā”</t>
  </si>
  <si>
    <t>"Uzlabot vienlīdzīgu piekļuvi iekļaujošiem un kvalitatīviem pakalpojumiem izglītības, mācību un mūžizglītības jomā, attīstot pieejamu infrastruktūru, tostarp, veicinot noturību izglītošanā un mācībā attālinātā un tiešsaistes režīmā”</t>
  </si>
  <si>
    <t>4.2.2.</t>
  </si>
  <si>
    <t xml:space="preserve">“Uzlabot izglītības un mācību sistēmu kvalitāti, iekļautību, efektivitāti un nozīmīgumu darba tirgū, tostarp ar neformālās un ikdienējās mācīšanās validēšanas palīdzību, lai atbalstītu pamatkompetenču, tostarp uzņēmējdarbības un digitālo prasmju, apguvi, un sekmējot duālās apmācības sistēmu un māceklības ieviešanu” </t>
  </si>
  <si>
    <t xml:space="preserve">“Uzlabot izglītības un mācību sistēmu kvalitāti, iekļautību, efektivitāti un nozīmīgumu darba tirgū, tostarp ar neformālās un ikdienējās mācīšanās validēšanas palīdzību, lai atbalstītu pamatkompetenču, tostarp uzņēmējdarbības un digitālo prasmju, apguvi, un sekmējot duālo mācību sistēmu un māceklības ieviešanu” </t>
  </si>
  <si>
    <t>4.2.3.</t>
  </si>
  <si>
    <t>“Sekmēt to, lai – jo īpaši nelabvēlīgā situācijā esošām grupām – būtu vienlīdzīga piekļuve kvalitatīvai un iekļaujošai izglītībai un mācībām un iespēja to iegūt, sākot ar pirmsskolas izglītību un aprūpi un vispārējās izglītības un profesionālās izglītības un mācību gaitā līdz pat augstākajai izglītībai un pieaugušo izglītībai un mācībām, tostarp veicināt mācību mobilitāti visiem un atvieglot piekļūstamības iespējas personām ar invaliditāti”</t>
  </si>
  <si>
    <t>“Sekmēt to, lai – jo īpaši nelabvēlīgā situācijā esošām grupām – būtu vienlīdzīga piekļuve kvalitatīvai un iekļaujošai izglītībai un mācībām un iespēja to iegūt, sākot ar pirmsskolas izglītību un aprūpi un vispārējās izglītības un profesionālās izglītības un mācību gaitā līdz pat augstākajai izglītībai un pieaugušo izglītībai un mācībām, tostarp veicināt mācību mobilitāti visiem un atvieglot piekļūstamības iespējas personām ar invaliditātii”</t>
  </si>
  <si>
    <t>4.2.4.</t>
  </si>
  <si>
    <t>“Veicināt mūžizglītību, jo īpaši piedāvājot elastīgas prasmju pilnveides un pārkvalifikācijas iespējas visiem, ņemot vērā uzņēmējdarbības un digitālās prasmes, labāk prognozējot pārmaiņas un vajadzību pēc jaunām prasmēm, pamatojoties uz darba tirgus vajadzībām, atvieglojot karjeras maiņu un sekmējot profesionālo mobilitāti”</t>
  </si>
  <si>
    <t>1.1.1.1.</t>
  </si>
  <si>
    <t>Zinātnes politikas ieviešana,vadība un kapacitātes stiprināšana</t>
  </si>
  <si>
    <t>1.1.1.2.</t>
  </si>
  <si>
    <t>RIS3 pētniecības un inovācijas centri</t>
  </si>
  <si>
    <t>1.1.1.3.</t>
  </si>
  <si>
    <t>Praktiskas ievirzes pētījumi</t>
  </si>
  <si>
    <t>1.1.1.4.</t>
  </si>
  <si>
    <t>Mobilitātes, pieredzes apmaiņas un sadarbības aktivitātes starptautiskās konkurētspējas uzlabošanai zinātnē</t>
  </si>
  <si>
    <t>1.1.1.5.</t>
  </si>
  <si>
    <t>Latvijas pilnvērtīga dalība Apvārsnis Eiropa programmā, tajā skaitā nodrošinot kompleksu atbalsta instrumentu klāstu un sasaisti ar RIS3 specializācijas jomu attīstīšanu</t>
  </si>
  <si>
    <t>1.1.1.6.</t>
  </si>
  <si>
    <t>Zinātniskās darbības digitalizācija un  dalība Eiropas Atvērtajā zinātnes mākonī (EOSC market place pakalpojumu iegāde)</t>
  </si>
  <si>
    <t>1.1.1.7.</t>
  </si>
  <si>
    <t>Inovāciju granti studentiem</t>
  </si>
  <si>
    <t>1.1.1.8.</t>
  </si>
  <si>
    <t>Doktorantūras granti</t>
  </si>
  <si>
    <t>1.1.1.9.</t>
  </si>
  <si>
    <t>Pēcdoktorantūras pētījumi</t>
  </si>
  <si>
    <t>1.1.2.1.</t>
  </si>
  <si>
    <t>RIS3 industriālās prasmes</t>
  </si>
  <si>
    <t>2.1.1.5.</t>
  </si>
  <si>
    <t>Klimata neitrāli risinājumi profesionālās izglītības iestāžu un koledžu izglītības programmās, vidē un infrastruktūrā</t>
  </si>
  <si>
    <t>4.2.1.1.</t>
  </si>
  <si>
    <t>Infrastruktūras izveide starpnozaru sadarbības un atbalsta sistēmas izveidei bērnu attīstībai</t>
  </si>
  <si>
    <t>4.2.1.2.</t>
  </si>
  <si>
    <t xml:space="preserve">Izveidot asistīvo tehnoloģiju (tehnisko palīglīdzekļu) apmaiņas sistēmu izglītības iestādēm </t>
  </si>
  <si>
    <t>4.2.1.3.</t>
  </si>
  <si>
    <t>Infrastruktūras un mācību vides pilnveide efektīvas, kvalitatīvas un mūsdienīgas izglītības īstenošanai speciālās izglītības iestādēs</t>
  </si>
  <si>
    <t>4.2.1.4.</t>
  </si>
  <si>
    <t>Izglītības iestāžu nodrošinājums pilnveidotā vispārējās izglītības satura kvalitatīvai ieviešanai pirmsskolas izglītības pakāpē</t>
  </si>
  <si>
    <t>4.2.1.5.</t>
  </si>
  <si>
    <t>Izglītības iestāžu nodrošinājums pilnveidotā vispārējās izglītības satura kvalitatīvai ieviešanai pamata un vidējās izglītības pakāpē</t>
  </si>
  <si>
    <t>4.2.1.6.</t>
  </si>
  <si>
    <t xml:space="preserve">Profesionālās izglītības iestāžu un koledžu mācību vide nozarēm aktuālo prasmju apguvei </t>
  </si>
  <si>
    <t xml:space="preserve">4.2.1.8. </t>
  </si>
  <si>
    <t>Augstskolu studiju vides modernizācija</t>
  </si>
  <si>
    <t>4.2.2.1.</t>
  </si>
  <si>
    <t>Kvalitatīvas un mūsdienīgas izglītības īstenošana pirmsskolas izglītības pakāpē</t>
  </si>
  <si>
    <t>4.2.2.2.</t>
  </si>
  <si>
    <t>Kvalitatīvas un mūsdienīgas izglītības īstenošana pamata un vidējās izglītības pakāpē</t>
  </si>
  <si>
    <t>4.2.2.3.</t>
  </si>
  <si>
    <t>Pedagogu metodiskā atbalsta centra izveide profesijas attīstībai un prestiža uzlabošanai</t>
  </si>
  <si>
    <t>4.2.2.4.</t>
  </si>
  <si>
    <t>Izglītības kvalitātes monitoringa sistēmas attīstība un nodrošināšana</t>
  </si>
  <si>
    <t>4.2.2.5.</t>
  </si>
  <si>
    <t>Dalība starptautiskos izglītības pētījumos izglītības kvalitātes monitoringa sistēmas attīstībai un nodrošināšanai</t>
  </si>
  <si>
    <t>4.2.2.6.</t>
  </si>
  <si>
    <t>Cikliskas institucionālās akreditācijas ieviešana augstākajā izglītībā</t>
  </si>
  <si>
    <t>4.2.2.7.</t>
  </si>
  <si>
    <t>Indukcijas gada ieviešana pedagogu sagatavošanas studiju programmās</t>
  </si>
  <si>
    <t>4.2.2.8.</t>
  </si>
  <si>
    <t>Latviešu valodas apguves piedāvājuma paplašināšana</t>
  </si>
  <si>
    <t>4.2.2.9.</t>
  </si>
  <si>
    <t>Izglītības procesa individualizācija un starpnozaru sadarbība profesionālās izglītības izcilībai</t>
  </si>
  <si>
    <t>4.2.2.10.</t>
  </si>
  <si>
    <t>Akadēmiskās karjeras sistēmas reformas ieviešana</t>
  </si>
  <si>
    <t>4.2.2.11.</t>
  </si>
  <si>
    <t>Studiju procesa digitalizācija</t>
  </si>
  <si>
    <t>4.2.3.1.</t>
  </si>
  <si>
    <t>Integrēta "skola-kopiena" sadarbības programma atstumtības riska mazināšanai izglītības iestādēs</t>
  </si>
  <si>
    <t>4.2.3.2.</t>
  </si>
  <si>
    <t>Interešu izglītības, brīvā laika un bērnu pieskatīšanas pakalpojumu pieejamības paplašināšana sociālās atstumtības riskam pakļautiem izglītojamajiem un bērniem ar speciālām vajadzībām</t>
  </si>
  <si>
    <t>4.2.3.4.</t>
  </si>
  <si>
    <t>Sekmēt NEET jauniešu integrēšanos izglītībā un nodarbinātībā</t>
  </si>
  <si>
    <t>4.2.4.1.</t>
  </si>
  <si>
    <t>Atbalsts nozaru vajadzībās balstītai pieaugušo izglītībai</t>
  </si>
  <si>
    <t>4.2.4.2.</t>
  </si>
  <si>
    <t>Atbalsts pieaugušo individuālajās vajadzībās balstītai pieaugušo izglītībai</t>
  </si>
  <si>
    <t>6.1.1.2.</t>
  </si>
  <si>
    <t>Pētniecības attīstība dabas resursu ilgtspējīgai izmantošanai vides un klimata mērķu kontekstā</t>
  </si>
  <si>
    <t>6.1.1.5.</t>
  </si>
  <si>
    <t>Nodarbināto prasmju paaugstināšana un atbalsts kvalifikācijas iegūšanai, atbalsts darbaspēka mācībām saskaņā ar uzņēmumu pieprasījumu</t>
  </si>
  <si>
    <t>2.1.1.3.</t>
  </si>
  <si>
    <t>AER izmantošana un energoefektivitātes paaugstināšana lokālajā un individuālajā siltumapgādē un aukstumapgādē</t>
  </si>
  <si>
    <t>4.2.3.3.</t>
  </si>
  <si>
    <t xml:space="preserve">Pilsonisko līdzdalību veicinošu kultūras pakalpojumu pieejamības veicināšana
</t>
  </si>
  <si>
    <t>4.3.2.</t>
  </si>
  <si>
    <t xml:space="preserve">"Kultūras un tūrisma lomas palielināšana ekonomiskajā attīstībā, sociālajā iekļaušanā un sociālajās inovācijās" </t>
  </si>
  <si>
    <t>4.3.4.</t>
  </si>
  <si>
    <t>“Sekmēt aktīvu iekļaušanu, lai veicinātu vienlīdzīgas iespējas, nediskriminēšanu un aktīvu līdzdalību, kā arī uzlabotu nodarbināmību,  jo īpaši attiecībā uz nelabvēlīgā situācijā esošām grupām”</t>
  </si>
  <si>
    <t xml:space="preserve">4.3.4.8. </t>
  </si>
  <si>
    <t>Sabiedrības saliedēšana, veicinot jauniebraucēju iekļaušanos vietējā sabiedrībā un sekmējot starpkultūru komunikāciju</t>
  </si>
  <si>
    <t>4.3.4.9.</t>
  </si>
  <si>
    <t xml:space="preserve">Sabiedrības saliedēšana, veicinot sabiedrības pašorganizēšanos un paplašinot sadarbības un līdzdarbības prasmes un iespējas
</t>
  </si>
  <si>
    <t>5.1.</t>
  </si>
  <si>
    <t xml:space="preserve">Reģionu līdzsvarota attīstība </t>
  </si>
  <si>
    <t>5.1.1.</t>
  </si>
  <si>
    <t>“Vietējās teritorijas integrētās sociālās, ekonomiskās un vides attīstības un kultūras mantojuma, tūrisma un drošības veicināšana pilsētu funkcionālajās teritorijās”</t>
  </si>
  <si>
    <t>5.1.1.5.</t>
  </si>
  <si>
    <t>Unikāla Eiropas mēroga kultūras  mantojuma  atjaunošana, lai veicinātu to pieejamību,  attīstot kultūras pakalpojumus</t>
  </si>
  <si>
    <t>5.1.1.6.</t>
  </si>
  <si>
    <t>Kultūras mantojuma saglabāšana un jaunu pakalpojumu attīstība</t>
  </si>
  <si>
    <t>5.1.1.7</t>
  </si>
  <si>
    <t>Reģionālās kultūras infrastruktūras attīstība kultūras pakalpojumu pieejamības uzlabošana</t>
  </si>
  <si>
    <t>4.3.1.1.</t>
  </si>
  <si>
    <t xml:space="preserve">Labklājības ministrijas infrastruktūras pieejamības nodrošināšana
</t>
  </si>
  <si>
    <t>4.3.1.2.</t>
  </si>
  <si>
    <t xml:space="preserve">Pakalpojumu kvalitātes un pieejamības uzlabošana, tuvinot VSAC filiāles kopienā sniegtajiem (ģimeniskā vidē pietuvinātiem) pakalpojumiem 
</t>
  </si>
  <si>
    <t>4.3.1.5.</t>
  </si>
  <si>
    <t>Sabiedrībā balstīto sociālo pakalpojumu infrastruktūras izveide un attīstība</t>
  </si>
  <si>
    <t>4.3.3.</t>
  </si>
  <si>
    <t xml:space="preserve"> “Uzlabot visu darba meklētāju, jo īpaši jauniešu – it sevišķi, īstenojot Garantiju jauniešiem –, ilgstošo bezdarbnieku un darba tirgū nelabvēlīgā situācijā esošo grupu, un ekonomiski neaktīvo personu piekļuvi nodarbinātībai un aktivizācijas pasākumiem, kā arī veicinot pašnodarbinātību un sociālo ekonomiku”</t>
  </si>
  <si>
    <t>“Uzlabot visu darba meklētāju, jo īpaši jauniešu, ilgstošo bezdarbnieku un nelabvēlīgā situācijā esošu grupu, kā arī neaktīvo personu piekļuvi nodarbinātībai, veicināt pašnodarbinātību un sociālo ekonomiku”</t>
  </si>
  <si>
    <t>4.3.3.1.</t>
  </si>
  <si>
    <t xml:space="preserve"> Bezdarbnieku, darba meklētāju un bezdarba riskam pakļauto personu kvalifikācijas un prasmju paaugstināšana</t>
  </si>
  <si>
    <t>4.3.3.2.</t>
  </si>
  <si>
    <t xml:space="preserve">Nelabvēlīgākā situācijā esošu bezdarbnieku un ekonomiski neaktīvo iedzīvotāju iekļaušanās darba tirgū sekmēšana </t>
  </si>
  <si>
    <t>4.3.3.3.</t>
  </si>
  <si>
    <t>Atbalsts sociālajai uzņēmējdarbībai</t>
  </si>
  <si>
    <t>4.3.3.4.</t>
  </si>
  <si>
    <t>EURES tīkla darbības nodrošināšana Latvijā</t>
  </si>
  <si>
    <t>4.3.3.5.</t>
  </si>
  <si>
    <t xml:space="preserve">Ilgāka un labāka darba mūža veicināšana </t>
  </si>
  <si>
    <t>4.3.3.6.</t>
  </si>
  <si>
    <t>Nodarbinātības valsts aģentūras veiktspējas stiprināšana un pakalpojumu modernizēšana</t>
  </si>
  <si>
    <t>4.3.3.7.</t>
  </si>
  <si>
    <t>Valsts darba inspekcijas veiktspējas stiprināšana un pakalpojumu modernizēšana</t>
  </si>
  <si>
    <t>4.3.4.1.</t>
  </si>
  <si>
    <t>Vienlīdzīgu iespēju un nediskriminācijas veicināšana</t>
  </si>
  <si>
    <t>4.3.4.2.</t>
  </si>
  <si>
    <t>Atbalsta pasākumi diskriminācijas riskam pakļautajām sabiedrības grupām vienlīdzīgu iespēju un tiesību realizēšanai dažādās dzīves jomās</t>
  </si>
  <si>
    <t>4.3.4.3.</t>
  </si>
  <si>
    <t>Pasākumi ģimenes un darba dzīves saskaņošanai</t>
  </si>
  <si>
    <t>4.3.5.</t>
  </si>
  <si>
    <t>"Uzlabot vienlīdzīgu un savlaicīgu piekļuvi kvalitatīviem, ilgtspējīgiem un izmaksu ziņā pieejamiem pakalpojumiem; pilnveidot sociālās aizsardzības sistēmas, tostarp veicināt sociālās aizsardzības pieejamību; uzlabot ilgtermiņa aprūpes pakalpojumu pieejamību, efektivitāti un izturētspēju"</t>
  </si>
  <si>
    <t>4.3.5.1.</t>
  </si>
  <si>
    <t>Sabiedrībā balstītu sociālo pakalpojumu pieejamības palielināšana (DI turpinājums)</t>
  </si>
  <si>
    <t>4.3.5.2.</t>
  </si>
  <si>
    <t>Efektīva atbalsta un paliatīvās aprūpes pakalpojuma pilnveide, paaugstinot tā pieejamību pilngadīgām personām, kuru izārstēšana vairs nav iespējama</t>
  </si>
  <si>
    <t>4.3.5.3.</t>
  </si>
  <si>
    <t xml:space="preserve">Sociālo pakalpojumu efektivitātes un pieejamības palielināšana + SPOLIS
</t>
  </si>
  <si>
    <t>4.3.5.4.</t>
  </si>
  <si>
    <t xml:space="preserve"> Profesionāla un mūsdienīga sociālā darba attīstība</t>
  </si>
  <si>
    <t>4.3.6.</t>
  </si>
  <si>
    <t>"Veicināt nabadzības vai sociālās atstumtības riskam pakļauto cilvēku, tostarp vistrūcīgāko un bērnu, sociālo integrāciju"</t>
  </si>
  <si>
    <t>4.3.6.1.</t>
  </si>
  <si>
    <t>Speciālistu, kuru profesionālā darbība saistīta ar bērnu tiesību aizsardzības nodrošināšanu, profesionālās kvalifikācijas pilnveide un bērnu likumisko pārstāvju atbildības stiprināšana bērnu tiesību aizsardzības sistēmas reorganizācijas ietvaros</t>
  </si>
  <si>
    <t>4.3.6.2.</t>
  </si>
  <si>
    <t>Atbalsta pasākumi Veselības un darbspēju ekspertīzes ārstu valsts komisijas klientu apkalpošanas efektivitātes un kvalitātes uzlabošanai, speciālistu profesionālo spēju, invaliditātes informatīvās sistēmas procesu un funkcionalitātes pilnveidei</t>
  </si>
  <si>
    <t>4.3.6.3.</t>
  </si>
  <si>
    <t>Atbalsts bērniem ar smagu diagnozi vai funkcionāliem traucējumiem, iespējamu vai esošu invaliditāti un viņu ģimenes locekļiem</t>
  </si>
  <si>
    <t>4.3.6.4.</t>
  </si>
  <si>
    <t>Atbalsta instrumentu izstrāde un ieviešana ģimenes funkcionalitātes stiprināšanai</t>
  </si>
  <si>
    <t>4.3.6.5.</t>
  </si>
  <si>
    <t>Atbalsta pasākumi bērniem ar uzvedības un atkarību problēmām un to ģimenēm</t>
  </si>
  <si>
    <t>4.4.</t>
  </si>
  <si>
    <t>Sociālās inovācijas</t>
  </si>
  <si>
    <t>4.4.1.</t>
  </si>
  <si>
    <t>"Veicināt nabadzības vai sociālās atstumtības riskam pakļauto personu sociālo integrāciju, izmantojot sociālās inovācijas "</t>
  </si>
  <si>
    <t>4.4.1.1.</t>
  </si>
  <si>
    <t>Atbalsts jaunām pieejām sabiedrībā balstītu sociālo pakalpojumu sniegšanā (inovācijas)</t>
  </si>
  <si>
    <t>4.4.1.2.</t>
  </si>
  <si>
    <t xml:space="preserve">Izmēģinājumprojekts strapprofesionāļu komandas atbalsta sniegšanai nemotivētiem cilvēkiem ar garīga rakstura traucējumiem (18+)  </t>
  </si>
  <si>
    <t>1.4.</t>
  </si>
  <si>
    <t>Digitālā savienojamība</t>
  </si>
  <si>
    <t>1.4.1.</t>
  </si>
  <si>
    <t xml:space="preserve"> “Uzlabot digitālo savienojamību”</t>
  </si>
  <si>
    <t>1.4.1.1.</t>
  </si>
  <si>
    <t>Platjoslas infrastruktūras attīstība
(pēdējā jūdze)</t>
  </si>
  <si>
    <t>1.4.1.2.</t>
  </si>
  <si>
    <t>5G  infrastruktūras izbūve, VIA Baltica un Rail Baltica</t>
  </si>
  <si>
    <t>1.4.1.3.</t>
  </si>
  <si>
    <t>Nākāmās paaudzes tīkla izveide lauku teritorijās</t>
  </si>
  <si>
    <t>1.4.1.4.</t>
  </si>
  <si>
    <t>Vienotā kiberdrošības infrastruktūra</t>
  </si>
  <si>
    <t>2.3.</t>
  </si>
  <si>
    <t>Ilgtspējīga mobilitāte</t>
  </si>
  <si>
    <t>2.3.1.</t>
  </si>
  <si>
    <t>“Veicināt ilgtspējīgu daudzveidu mobilitāti pilsētās”</t>
  </si>
  <si>
    <t>2.4.</t>
  </si>
  <si>
    <t>AER izmantošanas transportā veicināšana</t>
  </si>
  <si>
    <t>2.4.1.</t>
  </si>
  <si>
    <t>“Veicināt ilgtspējīgu multimodālu mobilitāti, attīstot elektrotransportlīdzekļu uzlādes infrastruktūru”</t>
  </si>
  <si>
    <t>3.1.</t>
  </si>
  <si>
    <t>Ilgtspējīga TEN-T infrastruktūra</t>
  </si>
  <si>
    <t>3.1.1.</t>
  </si>
  <si>
    <t>“Attīstīt ilgtspējīgu, pret klimatu izturīgu, inteliģentu, drošu un vairākveidu TEN-T infrastruktūru”</t>
  </si>
  <si>
    <t>2.3.1.1.</t>
  </si>
  <si>
    <t>Satiksmes plūsmas viedās tehnoloģijas</t>
  </si>
  <si>
    <t>2.3.1.2.</t>
  </si>
  <si>
    <t xml:space="preserve">Multimodāls sabiedriskā transporta tīkls </t>
  </si>
  <si>
    <t>2.3.1.3.</t>
  </si>
  <si>
    <t>Veloinfrastruktūras attīstība</t>
  </si>
  <si>
    <t>2.3.1.4.</t>
  </si>
  <si>
    <t xml:space="preserve">Bezemisiju vilcieni </t>
  </si>
  <si>
    <t>2.3.1.5.</t>
  </si>
  <si>
    <t xml:space="preserve">Pētījumi ES Zaļā kursa jomā </t>
  </si>
  <si>
    <t xml:space="preserve">Elektrotransportlīdzekļiem paredzēti lieljaudas uzlādes punkti </t>
  </si>
  <si>
    <t>3.1.1.1.</t>
  </si>
  <si>
    <t xml:space="preserve">Dzelzceļa transporta attīstība un energoefektivitātes uzlabošana sabiedriskajos pasažieru pārvadājumos
</t>
  </si>
  <si>
    <t>3.1.1.2.</t>
  </si>
  <si>
    <t>Valsts galveno autoceļu TEN-T tīklā attīstība</t>
  </si>
  <si>
    <t>3.1.1.3.</t>
  </si>
  <si>
    <t>Eiropas transporta tīklā esošās dzelzceļa infrastruktūras attīstība</t>
  </si>
  <si>
    <t>3.1.1.4.</t>
  </si>
  <si>
    <t>Rīgas pilsētas transporta infrastruktūras attīstība</t>
  </si>
  <si>
    <t>3.1.1.5.</t>
  </si>
  <si>
    <t>Nacionālās nozīmes centru maģistrālo ielu un esošo maršrutu attīstība</t>
  </si>
  <si>
    <t>3.1.1.6.</t>
  </si>
  <si>
    <t>Lielo ostu publiskās infrastruktūras attīstība</t>
  </si>
  <si>
    <t>4.3.4.6.</t>
  </si>
  <si>
    <t>Resocializācijas pakalpojumu probācijas klientiem pilnveidošana un taisnīguma atjaunošanas pieeju attīstība, veicinot probācijas klientu aktīvu līdzdalību sabiedrības procesos un radot priekšnosacījumus viņu veiksmīgai iekļaušanai un nodarbināmībai</t>
  </si>
  <si>
    <t>4.3.4.7.</t>
  </si>
  <si>
    <t>Nodarbināmības priekšnosacījumu nodrošināšana ieslodzītajiem, pilnveidojot resocializācijas sistēmas efektivitāti,  sekmējot bijušo ieslodzīto iekļaušanos, vienlīdzīgas iespējas un aktīvu līdzdalību</t>
  </si>
  <si>
    <t>4.3.5.5.</t>
  </si>
  <si>
    <t>Pieeja tiesiskumam</t>
  </si>
  <si>
    <t>1.3.</t>
  </si>
  <si>
    <t>Digitalizācija</t>
  </si>
  <si>
    <t>1.3.1.</t>
  </si>
  <si>
    <t>“Izmantot digitalizācijas priekšrocības  iedzīvotājiem, uzņēmumiem, pētniecības organizācijām un publiskajām iestādēm”</t>
  </si>
  <si>
    <t>1.3.1.1.</t>
  </si>
  <si>
    <t>IKT risinājumu un pakalpojumu attīstība un iespēju radīšana privātajam sektoram</t>
  </si>
  <si>
    <t>2.1.1.6.</t>
  </si>
  <si>
    <t>Pašvaldību ēku energoefektivitātes paaugstināšana</t>
  </si>
  <si>
    <t>2.1.3.1.</t>
  </si>
  <si>
    <t>Pašvaldību pielāgošanās klimata pārmaiņām</t>
  </si>
  <si>
    <t>2.1.3.2.</t>
  </si>
  <si>
    <t>Nacionālas nozīmes plūdu un krasta erozijas pasākumi</t>
  </si>
  <si>
    <t>2.2.</t>
  </si>
  <si>
    <t>Vides aizsardzība un attīstība</t>
  </si>
  <si>
    <t>2.2.1.</t>
  </si>
  <si>
    <t>“Veicināt ilgtspējīgu ūdenssaimniecību”</t>
  </si>
  <si>
    <t>2.2.2.</t>
  </si>
  <si>
    <t>“Pārejas uz aprites ekonomiku veicināšana”</t>
  </si>
  <si>
    <t>2.2.3.</t>
  </si>
  <si>
    <t>“Uzlabot dabas aizsardzību un bioloģisko daudzveidību, “zaļo” infrastruktūru, it īpaši pilsētvidē, un samazināt piesārņojumu”</t>
  </si>
  <si>
    <t>2.2.1.1.</t>
  </si>
  <si>
    <t>Notekūdeņu un to dūņu apsaimniekošanas sistēmas attīstība piesārņojuma samazināšanai</t>
  </si>
  <si>
    <t>2.2.2.1.</t>
  </si>
  <si>
    <t>Atkritumu šķirošana, pārstrāde un reģenerācija</t>
  </si>
  <si>
    <t>2.2.2.2.</t>
  </si>
  <si>
    <t>Atkritumu dalītā vākšana</t>
  </si>
  <si>
    <t>2.2.2.3.</t>
  </si>
  <si>
    <t>Notekūdeņu dūņu pārstrāde</t>
  </si>
  <si>
    <t>2.2.2.4.</t>
  </si>
  <si>
    <t>Aprites ekonomikas principu ieviešana</t>
  </si>
  <si>
    <t>2.2.3.1.</t>
  </si>
  <si>
    <t>Vēsturiski piesārņoto vietu sanācija</t>
  </si>
  <si>
    <t>2.2.3.2.</t>
  </si>
  <si>
    <t>Vides izglītību veicinoši pasākumi sabiedrības informētībai un prasmju attīstībai</t>
  </si>
  <si>
    <t>2.2.3.3.</t>
  </si>
  <si>
    <t>Pasākumi bioloģiskās daudzveidības veicināšanai un saglabāšanai</t>
  </si>
  <si>
    <t>2.2.3.4.</t>
  </si>
  <si>
    <t>Vides monitoringa attīstība harmonizētai vides un klimata datu informācijas nodrošināšanai</t>
  </si>
  <si>
    <t>2.2.3.5.</t>
  </si>
  <si>
    <t>Gaisa piesārņojuma samazināšanas pasākumi pašvaldībās</t>
  </si>
  <si>
    <t>2.2.3.6.</t>
  </si>
  <si>
    <t>Gaisa piesārņojumu mazinošu pasākumu īstenošana, uzlabojot mājsaimniecību siltumapgādes sistēmas</t>
  </si>
  <si>
    <t>2.2.3.7.</t>
  </si>
  <si>
    <t>Gaisa piesārņojošo vielu emisiju samazināšana pašvaldību siltumapgādē</t>
  </si>
  <si>
    <t>4.2.1.7.</t>
  </si>
  <si>
    <t>Pirmsskolas izglītības infrastruktūras attīstība</t>
  </si>
  <si>
    <t>4.2.4.3.</t>
  </si>
  <si>
    <t>Digitālo prasmju pilnveide</t>
  </si>
  <si>
    <t>4.3.6.6.</t>
  </si>
  <si>
    <t xml:space="preserve">Bērnu pieskatīšanas pakalpojumi </t>
  </si>
  <si>
    <t>5.1.1.1.</t>
  </si>
  <si>
    <t xml:space="preserve">Infrastruktūra uzņēmējdarbības atbalstam </t>
  </si>
  <si>
    <t>5.1.1.2.</t>
  </si>
  <si>
    <t>Pašvaldību un plānošanas reģionu kapacitātes uzlabošana</t>
  </si>
  <si>
    <t>5.1.1.3.</t>
  </si>
  <si>
    <t>Publiskās ārtelpas attīstība</t>
  </si>
  <si>
    <t>5.1.1.4.</t>
  </si>
  <si>
    <t>Viedās pašvaldības</t>
  </si>
  <si>
    <t>6.1.1.1.</t>
  </si>
  <si>
    <t>Atteikšanās no kūdras izmantošanas enerģētikā</t>
  </si>
  <si>
    <t>6.1.1.3.</t>
  </si>
  <si>
    <t>Atbalsts uzņēmējdarbībai nepieciešamās publiskās infrastruktūras attīstībai, veicinot pāreju uz klimatneitrālu ekonomiku</t>
  </si>
  <si>
    <t>6.1.1.6.</t>
  </si>
  <si>
    <t xml:space="preserve">Bezemisiju transportlīdzekļu izmantošanas veicināšana pašvaldībās </t>
  </si>
  <si>
    <t>6.1.1.7.</t>
  </si>
  <si>
    <t>Eiropas Savienības nozīmes biotopu vai purvu ekosistēmu atjaunošana</t>
  </si>
  <si>
    <t>6.1.1.8.</t>
  </si>
  <si>
    <t>Pašvaldību un plānošanas reģionu speciālistu prasmju paaugstināšana klimatneitrālas ekonomikas un sociālekonomisko seku saistībā ar klimata pārmaiņām mazināšanas jautājumos</t>
  </si>
  <si>
    <t>1.3.1.2.</t>
  </si>
  <si>
    <t xml:space="preserve">Inovācijas laboratorija digitalizācijas priekšrocību izmantošanai </t>
  </si>
  <si>
    <t>4.3.4.4.</t>
  </si>
  <si>
    <t>Sociālā dialoga attīstība, stiprinot sociālo partneru veiktspēju līdzdarboties likumdošanas, nacionālo reformu un koplīgumu slēgšanas pārrunu procesā</t>
  </si>
  <si>
    <t>4.3.4.5.</t>
  </si>
  <si>
    <t>Atbalsts pilsoniskās sabiedrības organizāciju izaugsmei, stiprinot līdzdalību publiskās pārvaldes lēmumu pieņemšanas procesos</t>
  </si>
  <si>
    <t>4.3.6.7.</t>
  </si>
  <si>
    <t>Starpnozaru sadarbības un atbalsta sistēmas izveide bērnu veselīgais attīstībai un sekmīgai pašrealizācijai</t>
  </si>
  <si>
    <t>4.3.6.8.</t>
  </si>
  <si>
    <t>IKT sistēmu modernizācija labākas bērnu tiesību aizsardzības sistēmas nodrošināšanai</t>
  </si>
  <si>
    <t>4.3.6.9.</t>
  </si>
  <si>
    <t xml:space="preserve">Ģimenei draudzīgas vides un sabiedrības veidošana un intervences psiholoģiskā un emocionālā noturīguma veicināšanai </t>
  </si>
  <si>
    <t>4.1.</t>
  </si>
  <si>
    <t>Veselības veicināšana un aprūpe</t>
  </si>
  <si>
    <t>4.1.1.</t>
  </si>
  <si>
    <t>“Nodrošināt vienlīdzīgu piekļuvi veselības aprūpei un stiprināt veselības sistēmu, tostarp primārās veselības aprūpes noturību, un sekmēt pāreju no aprūpes iestādē uz ģimenē un kopienā balstītu aprūpi”</t>
  </si>
  <si>
    <t>4.1.2.</t>
  </si>
  <si>
    <t xml:space="preserve"> “Uzlabot vienlīdzīgu un savlaicīgu piekļuvi kvalitatīviem, ilgtspējīgiem un izmaksu ziņā pieejamiem veselības aprūpes, veselības veicināšanas un slimību profilakses pakalpojumiem, uzlabojot veselības aprūpes sistēmu efektivitāti un izturētspēju”</t>
  </si>
  <si>
    <t>4.1.1.1.</t>
  </si>
  <si>
    <t>Ārstniecības iestāžu infrastruktūras attīstība</t>
  </si>
  <si>
    <t>4.1.1.2.</t>
  </si>
  <si>
    <t>P.Stradiņa klīniskās universitātes slimnīcas infrastruktūras attīstība</t>
  </si>
  <si>
    <t>4.1.1.3.</t>
  </si>
  <si>
    <t xml:space="preserve">Primārās veselības aprūpes lomas stiprināšana, attīstot infrastruktūru </t>
  </si>
  <si>
    <t>4.1.1.4.</t>
  </si>
  <si>
    <t>Veselības aprūpes pārvaldības sistēmas stiprināšana un digitalizācija, attīstot digitālos risinājumus</t>
  </si>
  <si>
    <t>4.1.1.5.</t>
  </si>
  <si>
    <t>Neatliekamās medicīniskās palīdzības dienesta attīstība</t>
  </si>
  <si>
    <t>4.1.1.6.</t>
  </si>
  <si>
    <t>Hroniski slimo un nedziedināmi slimo pacientu aprūpei nepieciešamās infrastruktūras attīstība</t>
  </si>
  <si>
    <t>4.1.2.1.</t>
  </si>
  <si>
    <t>Nacionāla mēroga veselības veicināšanas un slimību profilakses pasākumi</t>
  </si>
  <si>
    <t>4.1.2.2.</t>
  </si>
  <si>
    <t>Veselības veicināšanas un slimību profilakses pasākumu īstenošana vietējai sabiedrībai</t>
  </si>
  <si>
    <t>4.1.2.3.</t>
  </si>
  <si>
    <t>Pasākumi atkarīgo personu resocializācijai un atgriešanai darba tirgū, kā arī preventīvie pasākumi jauniešiem</t>
  </si>
  <si>
    <t>4.1.2.4.</t>
  </si>
  <si>
    <t>Pierādījumos balstītu narkotiku lietošanas profilakses programmu īstenošana un profilakses kvalitātes standartu ieviešana</t>
  </si>
  <si>
    <t>4.1.2.5.</t>
  </si>
  <si>
    <t>Piesaistīt un noturēt ārstniecības personas darbam valsts apmaksāto veselības aprūpes pakalpojumu sektorā, īpaši stacionāros</t>
  </si>
  <si>
    <t>4.1.2.6.</t>
  </si>
  <si>
    <t>Uzlabot izglītības iespējas ārstniecības personām, t.sk. uzlabojot tālākizglītības pieejamību</t>
  </si>
  <si>
    <t>4.1.2.7.</t>
  </si>
  <si>
    <t>Pilnveidot pacientu drošību un aprūpes kvalitāti</t>
  </si>
  <si>
    <t>4.1.2.8.</t>
  </si>
  <si>
    <t>Nevalstisko organizāciju iesaiste veselības veicināšanas un slimību profilakses pasākumu īstenošanā</t>
  </si>
  <si>
    <t>SAM nosaukums 
angļu valodā</t>
  </si>
  <si>
    <t>ĪSAIS SAM NOSAUKUMS</t>
  </si>
  <si>
    <t>ĪSAIS SAM NOSAUKUMS 
angļu valodā</t>
  </si>
  <si>
    <t>Developing skills to promote smart specialization, industrial transition and entrepreneurship</t>
  </si>
  <si>
    <t>RIS3 prasmju attīstība</t>
  </si>
  <si>
    <t>RIS3 skill development</t>
  </si>
  <si>
    <t>Pasākuma nosaukums
angļu valodā</t>
  </si>
  <si>
    <t>ĪSAIS PASĀKUMA NOSAUKUMS</t>
  </si>
  <si>
    <t>ĪSAIS PASĀKUMA NOSAUKUMS
angļu valodā</t>
  </si>
  <si>
    <t>Development of digital skills of companies</t>
  </si>
  <si>
    <t>Enterprise digital skills</t>
  </si>
  <si>
    <t>Strengthening research and innovation capacity and introduction of advanced technologies for companies</t>
  </si>
  <si>
    <t>P&amp;I kapacitātes stiprināšana uzņēmumiem</t>
  </si>
  <si>
    <t>Strengthening of R&amp;I capacity for companies</t>
  </si>
  <si>
    <t>Use the advantages of digitalisation for business development</t>
  </si>
  <si>
    <t>Digitalizācija uzņēmējdarbības attīstībai</t>
  </si>
  <si>
    <t>Digitalisation for business development</t>
  </si>
  <si>
    <t>Promote sustainable growth, competitiveness and job creation for SMEs, including through productive investments</t>
  </si>
  <si>
    <t>MVU konkurētspēja</t>
  </si>
  <si>
    <t>Competitiveness of SMEs</t>
  </si>
  <si>
    <t>Support for new product development and internationalization</t>
  </si>
  <si>
    <t>Inovāciju klasteri</t>
  </si>
  <si>
    <t>Innovation clusters</t>
  </si>
  <si>
    <t>Productive loans (including capital rebates) for innovative equipment, research and development, technology transfer</t>
  </si>
  <si>
    <t>Produktivitātes aizdevumi inovācijām</t>
  </si>
  <si>
    <t>Productive loans for innovation</t>
  </si>
  <si>
    <t>Support for participation of enterprises in capital markets</t>
  </si>
  <si>
    <t>Atbalsts dalībai kapitāla tirgos</t>
  </si>
  <si>
    <t>Support for participation in capital markets</t>
  </si>
  <si>
    <t>Support for the improvement of technology transfer system</t>
  </si>
  <si>
    <t>Tehnoloģiju pārnese</t>
  </si>
  <si>
    <t>Technology transfer</t>
  </si>
  <si>
    <t>Support for the establishment of European Digital Innovation Hubs and regional contact points</t>
  </si>
  <si>
    <t>Atbalsts EDIC</t>
  </si>
  <si>
    <t>Support to EDIH</t>
  </si>
  <si>
    <t>Individual guarantees for digitalisation and automation</t>
  </si>
  <si>
    <t>Garantijas digitalizācijai</t>
  </si>
  <si>
    <t>Guarantees for digitalisation</t>
  </si>
  <si>
    <t>Support for innovative business development  for SMEs</t>
  </si>
  <si>
    <t xml:space="preserve">Atbalsts MVU </t>
  </si>
  <si>
    <t>Support for SMEs</t>
  </si>
  <si>
    <t>Venture capital investments</t>
  </si>
  <si>
    <t>Iespējkapitāls</t>
  </si>
  <si>
    <t>Venture capital</t>
  </si>
  <si>
    <t>Start-up, growth loans</t>
  </si>
  <si>
    <t>Guarantees, portfolio guarantees for full cycle entrepreneurship</t>
  </si>
  <si>
    <t>Garantijas</t>
  </si>
  <si>
    <t>Guarantees</t>
  </si>
  <si>
    <t>Loans for increasing productivity (investments and working capital)</t>
  </si>
  <si>
    <t>Aizdevumi</t>
  </si>
  <si>
    <t>Loans</t>
  </si>
  <si>
    <t>Development of tourism products</t>
  </si>
  <si>
    <t>Tūrisma atbalsta programma</t>
  </si>
  <si>
    <t>Tourism support program</t>
  </si>
  <si>
    <t>Promoting energy efficiency and reducing greenhouse gas emissions</t>
  </si>
  <si>
    <t xml:space="preserve">Energoefektivitātes paaugstināšana </t>
  </si>
  <si>
    <t>Increasing energy efficiency</t>
  </si>
  <si>
    <t xml:space="preserve">Promoting renewable energy - biomethan </t>
  </si>
  <si>
    <t>AER - biometāns</t>
  </si>
  <si>
    <t xml:space="preserve">Renewable energy - biomethan </t>
  </si>
  <si>
    <t>Promoting renewable energy - solar energy and other renewable energy</t>
  </si>
  <si>
    <t xml:space="preserve">Ssaules un cita atjaunojamā elektroenerģija </t>
  </si>
  <si>
    <t>Solar energy and other renewable energy</t>
  </si>
  <si>
    <t>Increasing energy efficiency in residental apartment buildings including ESCO market (multi apartment, private and small amount apartment buildings)</t>
  </si>
  <si>
    <t xml:space="preserve">Dzīvojamo ēku energoefektivitāte </t>
  </si>
  <si>
    <t xml:space="preserve">Energy efficiency in residental buildings </t>
  </si>
  <si>
    <t>Use of renewable energy resources and increase energy efficiency in industry and economic operators</t>
  </si>
  <si>
    <t>AER un energoefektivitāte rūpniecībā un komersantos</t>
  </si>
  <si>
    <t xml:space="preserve">Renewable energy resources and energy efficiency in industry and economic operators </t>
  </si>
  <si>
    <t xml:space="preserve">Increasing energy efficiency in public buildings </t>
  </si>
  <si>
    <t xml:space="preserve">Valsts ēku energoefektivitāte </t>
  </si>
  <si>
    <t xml:space="preserve">Energy efficiency in public buildings </t>
  </si>
  <si>
    <t xml:space="preserve">State institution infrastructure optimization </t>
  </si>
  <si>
    <t xml:space="preserve">Measures promoting energy efficiency in cultural infrastructure </t>
  </si>
  <si>
    <t xml:space="preserve">Kultūras infrastruktūras energoefektivitāte </t>
  </si>
  <si>
    <t xml:space="preserve">Energy efficiency in cultural infrastructure </t>
  </si>
  <si>
    <t>Promoting the socioeconomic integration of marginalised communities, low income households  and disadvantaged groups including people with special needs, through integrated actions including housing and social services</t>
  </si>
  <si>
    <t>Sociālās infrastruktūras nodrošināšana</t>
  </si>
  <si>
    <t>Provision of social infrastructure</t>
  </si>
  <si>
    <t>Renovation of social housing or construction of new social housing</t>
  </si>
  <si>
    <t>Sociālo mājokļu būvniecība vai atjaunošana</t>
  </si>
  <si>
    <t>Construction or renovation of social housing</t>
  </si>
  <si>
    <t>Improving environmental accessibility in multi-apartment buildings by building elevators</t>
  </si>
  <si>
    <t>Liftu izbūve daudzdzīvokļu  ēkās</t>
  </si>
  <si>
    <t>Construction of elevators in multi-apartment buildings</t>
  </si>
  <si>
    <t>Empowering regions and people to address the social, economic and environmental impacts of the transition to climate neutrality</t>
  </si>
  <si>
    <t>Seku mazināšana pārejai uz klimatneitralitāti</t>
  </si>
  <si>
    <t>Mitigating the consequences of the transition to climate neutrality</t>
  </si>
  <si>
    <t>Activities for business “greening” and product development by promoting energy efficiency and the deployment of energy-efficient technologies in companies</t>
  </si>
  <si>
    <t>Energoefektivitāte un produktu attīstība uzņēmumos</t>
  </si>
  <si>
    <t>Promoting energy efficiency and product in companies</t>
  </si>
  <si>
    <t>Promoting climate change adaptation and disaster risk prevention and resilience</t>
  </si>
  <si>
    <t>Pielāgošanās klimata pārmaiņām</t>
  </si>
  <si>
    <t xml:space="preserve">Adaptation to climate change </t>
  </si>
  <si>
    <t>Disaster risk reduction measures</t>
  </si>
  <si>
    <t>Strengthening research and innovation capacity and implementation of advanced technologies in the overall R&amp;D system</t>
  </si>
  <si>
    <t>P&amp;I kapacitātes stiprināšana</t>
  </si>
  <si>
    <t>Strengthening of R&amp;I capacity</t>
  </si>
  <si>
    <t>Strengthening research and innovation capacity and introduction of advanced technologies in the overall R&amp;D system</t>
  </si>
  <si>
    <t>P&amp;I kapacitātes stiprināšana P&amp;A sistēmā</t>
  </si>
  <si>
    <t>Science policy implementation, management and capacity building</t>
  </si>
  <si>
    <t>Zinātnes politikas attīstība</t>
  </si>
  <si>
    <t>Development of science policy</t>
  </si>
  <si>
    <t>RIS3 research and innovation centers</t>
  </si>
  <si>
    <t>RIS3 P&amp;A centri</t>
  </si>
  <si>
    <t>RIS3 R&amp;D centers</t>
  </si>
  <si>
    <t>Industry-driven research</t>
  </si>
  <si>
    <t>Mobility, experience exchange and cooperation activities for improvement of international competitiveness in science</t>
  </si>
  <si>
    <t>Zinātnes starptautiskā sadarbība</t>
  </si>
  <si>
    <t>International cooperation in science</t>
  </si>
  <si>
    <t>Complete participation of Latvia in the Horizon Europe programme, including providing a range of complex support tools and connection with the development of RIS3 specialization areas</t>
  </si>
  <si>
    <t>Dalība Apvārsnis Eiropa programmā</t>
  </si>
  <si>
    <t>Participation in Horizon Europe</t>
  </si>
  <si>
    <t>Digitalisation of scientific activities and participation in the European Open Science Cloud (purchase of EOSC market place services)</t>
  </si>
  <si>
    <t>Zinātnes digitalizācija</t>
  </si>
  <si>
    <t>Science digitalisation</t>
  </si>
  <si>
    <t>Innovation grants for students</t>
  </si>
  <si>
    <t>Doctoral studies grants</t>
  </si>
  <si>
    <t>Postdoctoral grants</t>
  </si>
  <si>
    <t>RIS3 industrial skills</t>
  </si>
  <si>
    <t>Prasmju attīstība</t>
  </si>
  <si>
    <t>Skill development</t>
  </si>
  <si>
    <t xml:space="preserve">Climate neutral solutions for professional education institution and college education programmes, environment and infrastructure </t>
  </si>
  <si>
    <t xml:space="preserve">Kilmatneitralitāte profesionālās izglītības iestādēs un koledžās </t>
  </si>
  <si>
    <t>Climate neutral solutions for professional education institutions and colleges</t>
  </si>
  <si>
    <t>Improving equal access to inclusive and quality services in education, training and lifelong learning through developing accessible infrastructure, including by fostering resilience for distance and on-line education and training</t>
  </si>
  <si>
    <t>Infrastruktūra iekļaujošiem un kvalitatīviem pakalpojumiem izglītībā</t>
  </si>
  <si>
    <t>Infrastructure for inclusive and quality services in education</t>
  </si>
  <si>
    <t>Creation of infrastructure for the creation of intersectoral cooperation and support system for children's development</t>
  </si>
  <si>
    <t>Pedagoģiski psiholoģiskā atbalsta dienests</t>
  </si>
  <si>
    <t>Pedagogical-psychological support service</t>
  </si>
  <si>
    <t>To create an exchange system of assistive technologies (technical aids) for educational institutions</t>
  </si>
  <si>
    <t>Tehnisko palīglīdzekļu apmaiņas sistēma</t>
  </si>
  <si>
    <t>Technical aids exchange system</t>
  </si>
  <si>
    <t>Improvement of the infrastructure and learning environment for the implementation of effective, high-quality and modern education in special education institutions</t>
  </si>
  <si>
    <t>Speciālā izglītība</t>
  </si>
  <si>
    <t>Special education</t>
  </si>
  <si>
    <t>Provision of educational institutions for the qualitative implementation of the improved general education content at the pre-school education level</t>
  </si>
  <si>
    <t>Pirmsskolas izglītības iestāžu mācību līdzekļi un aprīkojums</t>
  </si>
  <si>
    <t>Teaching aids and equipment of pre-school educational institutions</t>
  </si>
  <si>
    <t>Provision of educational institutions for the qualitative implementation of the improved general education content at the basic and secondary education level</t>
  </si>
  <si>
    <t>Izglītības iestāžu mācību līdzekļi un aprīkojums</t>
  </si>
  <si>
    <t>Teaching aids and equipment of educational institutions</t>
  </si>
  <si>
    <t>The learning environment of vocational education institutions and colleges for learning relevant skills for industries</t>
  </si>
  <si>
    <t>Profesionālās izglītības iestāžu infrastruktūra</t>
  </si>
  <si>
    <t>Infrastructure of vocational education institutions</t>
  </si>
  <si>
    <t>Development of pre-school education infrastructure</t>
  </si>
  <si>
    <t>Pirmsskolas izglītības iestāžu infrastruktūra</t>
  </si>
  <si>
    <t>Infrastructure of pre-school educational institutions</t>
  </si>
  <si>
    <t>Modernization of the study environment of higher education institutions</t>
  </si>
  <si>
    <t>Augstskolu infrastruktūra</t>
  </si>
  <si>
    <t>Infrastructure of higher education institutions</t>
  </si>
  <si>
    <t>Improving the quality, inclusiveness, effectiveness and labour market relevance of education and training systems including through validation of non-formal and informal learning, to support acquisition of key competences including entrepreneurial and digital skills, and by promoting the introduction of dual-training systems and apprenticeships</t>
  </si>
  <si>
    <t>Izglītības un mācību sistēmas kvalitāte, efektivitāte un atbilstība darba tirgum</t>
  </si>
  <si>
    <t>Quality, efficiency and relevance of the education and training system to the labor market</t>
  </si>
  <si>
    <t>Promoting equal access to and completion of quality and inclusive education and training, in particular for disadvantaged groups, from early childhood education and care through general and vocational education and training, to tertiary level, as well as adult education and learning, including facilitating learning mobility for all and accessibility for persons with disabilities</t>
  </si>
  <si>
    <t>Vienlīdzīga piekļuve kvalitatīvai un iekļaujošai izglītībai un mācībām</t>
  </si>
  <si>
    <t>Equal access to quality and inclusive education and training</t>
  </si>
  <si>
    <t>Promoting lifelong learning, in particular flexible upskilling and reskilling opportunities for all taking into account entrepreneurial and digital skills, better anticipating change and new skills requirements based on labour market needs, facilitating career transitions and promoting professional mobility</t>
  </si>
  <si>
    <t>Mūžizglītība</t>
  </si>
  <si>
    <t>Lifelong learning</t>
  </si>
  <si>
    <t>Implementation of qualitative and modern education at the pre-school level</t>
  </si>
  <si>
    <t>Pirmsskolas izglītības iestāžu mācību procesa dažādošana</t>
  </si>
  <si>
    <t>Diversification of the teaching process of pre-school educational institutions</t>
  </si>
  <si>
    <t>Implementation of qualitative and modern education at the basic and secondary level</t>
  </si>
  <si>
    <t>Atbalsts kompetenču izglītības ieviešanai</t>
  </si>
  <si>
    <t>Support for the implementation of competence-based education</t>
  </si>
  <si>
    <t>Creation of a methodical support center for teachers for the development of the profession and improvement of prestige</t>
  </si>
  <si>
    <t>Pedagoga profesijas attīstība</t>
  </si>
  <si>
    <t>Development of the teaching profession</t>
  </si>
  <si>
    <t>Development and provision of the education quality monitoring system</t>
  </si>
  <si>
    <t xml:space="preserve">Izglītības kvalitātes monitorings </t>
  </si>
  <si>
    <t>Monitoring of the quality of education</t>
  </si>
  <si>
    <t>Participation in international education research for the development and provision of the education quality monitoring system</t>
  </si>
  <si>
    <t>Starptautiskie izglītības pētījumi</t>
  </si>
  <si>
    <t>International educational studies</t>
  </si>
  <si>
    <t>Implementation of cyclical institutional accreditation in higher education</t>
  </si>
  <si>
    <t>Pāreja uz ciklisku institucionālo akreditāciju</t>
  </si>
  <si>
    <t>Transition to cyclical institutional accreditation</t>
  </si>
  <si>
    <t>Introduction of the induction year in teacher preparation study programs</t>
  </si>
  <si>
    <t>Indukcijas gada ieviešana</t>
  </si>
  <si>
    <t>Introduction of the induction year</t>
  </si>
  <si>
    <t>Expanding the Latvian language learning offer</t>
  </si>
  <si>
    <t>Latviešu valodas kā svešvalodas izglītības satura izstrāde</t>
  </si>
  <si>
    <t>Development of educational content of Latvian as a foreign language</t>
  </si>
  <si>
    <t>Individualization of the educational process and interdisciplinary cooperation for the excellence of professional education</t>
  </si>
  <si>
    <t>Atbalsts profesionālai izglītībai</t>
  </si>
  <si>
    <t>Support for professional education</t>
  </si>
  <si>
    <t>Implementation of the reform of the academic career system</t>
  </si>
  <si>
    <t>Akadēmiskās karjeras sistēmas reforma</t>
  </si>
  <si>
    <t>Reform of the academic career system</t>
  </si>
  <si>
    <t>Digitalisation of the study process</t>
  </si>
  <si>
    <t>Integrated "school-community" cooperation program for reducing the risk of exclusion in educational institutions</t>
  </si>
  <si>
    <t xml:space="preserve">Sadarbības programma "Skola-kopiena" </t>
  </si>
  <si>
    <t>Cooperation program "School-community"</t>
  </si>
  <si>
    <t>Expanding access to interest education, leisure and childcare services for learners at risk of social exclusion and children with special needs</t>
  </si>
  <si>
    <t xml:space="preserve">Neformālās izglītības pieejamība </t>
  </si>
  <si>
    <t>Availability of non-formal education</t>
  </si>
  <si>
    <t>Promote the integration of NEET youth in education and employment</t>
  </si>
  <si>
    <t>Atbalsts NEET jauniešiem</t>
  </si>
  <si>
    <t>Support for NEET youth</t>
  </si>
  <si>
    <t>Support for adult education based on industry needs</t>
  </si>
  <si>
    <t>Nozaru vajadzībās balstīta mūžizglītība</t>
  </si>
  <si>
    <t>Lifelong learning based on industry needs</t>
  </si>
  <si>
    <t>Support for adult education based on the individual needs of adults</t>
  </si>
  <si>
    <t>Individuālajās vajadzībās balstīta mūžizglītība</t>
  </si>
  <si>
    <t>Lifelong learning based on individual needs</t>
  </si>
  <si>
    <t>Research development for the sustainable use of natural resources related to environmental and climate goals</t>
  </si>
  <si>
    <t>Pētniecības attīstība dabas resursu ilgtspējīgai izmantošanai</t>
  </si>
  <si>
    <t xml:space="preserve">Research development for the sustainable use of natural resources </t>
  </si>
  <si>
    <t>Promotion of skills and support for obtaining qualification, support for labor training according to the demand of companies</t>
  </si>
  <si>
    <t>Prasmju attīstība, pilnveide un pārkvalificēšana īpaši skartajās teritorijās (Uzņēmējdarbība)</t>
  </si>
  <si>
    <t>Promotion of skills, upskilling and reskilling  in particularly affected areas   (Entrepreneurship)</t>
  </si>
  <si>
    <t xml:space="preserve">Use of renewable energy resources and increase energy efficiency in local and individual heating and cooling systems. </t>
  </si>
  <si>
    <t xml:space="preserve">AER un energoefektivitāte siltumapgādē </t>
  </si>
  <si>
    <t>Use of renewable energy resources and increase energy efficiency in heating  system.</t>
  </si>
  <si>
    <t>Enhancing the role of culture and sustainable tourism in economic development, social inclusion and social innovation</t>
  </si>
  <si>
    <t xml:space="preserve">Kultūras pakalpojumu pieejamība </t>
  </si>
  <si>
    <t>Availability of cultural services</t>
  </si>
  <si>
    <t>Fostering active inclusion with a view to promoting equal opportunities, non-discrimination and active participation,
and improving employability, in particular for disadvantaged groups.</t>
  </si>
  <si>
    <t>Aktīvā iekļaušana un vienlīdzīgas iespējas</t>
  </si>
  <si>
    <t>Active participation and equal opportunities.</t>
  </si>
  <si>
    <t>Local territory integrated social, economic and environmental development, culture, natural heritage, sustainable tourism, and security in functional urban areas</t>
  </si>
  <si>
    <t>Integrētās sociālās, ekonomiskās un vides attīstības un kultūras mantojuma, tūrisma un drošības veicināšana pilsētu teritorijās</t>
  </si>
  <si>
    <t>Integrated social, economic and environmental development, culture, natural heritage, sustainable tourism, and promoting security in urban areas</t>
  </si>
  <si>
    <t>Promotion of access to cultural services promoting civic participation</t>
  </si>
  <si>
    <t>Kultūras pakalpojumu pieejamība</t>
  </si>
  <si>
    <t>Community cohesion by promoting the integration of newcomers into local society and promoting intercultural communication</t>
  </si>
  <si>
    <t>Vienas pieturas aģentūras pakalpojumi jauniebraucējiem</t>
  </si>
  <si>
    <t>One-stop agency services for newcomers</t>
  </si>
  <si>
    <t>Community cohesion by promoting community self-organization and expanding cooperation and collaboration skills and opportunities</t>
  </si>
  <si>
    <t>Pilsoniskā sabiedrība</t>
  </si>
  <si>
    <t>Civil society</t>
  </si>
  <si>
    <t>Restoration of  
Unique European dimensioncultural heritage to facilitate their accessibility through the development of cultural services</t>
  </si>
  <si>
    <t>Kultūras  mantojuma  atjaunošana</t>
  </si>
  <si>
    <t>Restoration of cultural heritage</t>
  </si>
  <si>
    <t>To preserve cultural heritage and to develop related services</t>
  </si>
  <si>
    <t>Development of regional cultural infrastructure, improving access to cultural services</t>
  </si>
  <si>
    <t>Reģionālās kultūras infrastruktūras attīstība/ pieejamība</t>
  </si>
  <si>
    <t>Development/accessibility of regional cultural infrastructure</t>
  </si>
  <si>
    <t>Improving access to employment and activation measures for all jobseekers, in particular young people, especially
through the implementation of the Youth Guarantee, for long-term unemployed and disadvantaged groups on the
labour market, and for inactive people, as well as through the promotion of self-employment and the social economy.</t>
  </si>
  <si>
    <t>Nodarbinātība</t>
  </si>
  <si>
    <t>Employment</t>
  </si>
  <si>
    <t>Aktīvā iekļaušana</t>
  </si>
  <si>
    <t>Active participation.</t>
  </si>
  <si>
    <t>Enhancing equal and timely access to quality, sustainable and affordable services; improve social protection systems, including promoting access to social protection; improving accessibility, effectiveness and resilience of long-term care services</t>
  </si>
  <si>
    <t>Sociālā iekļaušana</t>
  </si>
  <si>
    <t>Social inclusion</t>
  </si>
  <si>
    <t>Promoting social integration of people at risk of poverty or social exclusion, including the most deprived and children</t>
  </si>
  <si>
    <t>Atstumtības riskam pakļauto personu un bērnu integrācija</t>
  </si>
  <si>
    <t>Integration of persons and children at risk of exclusion</t>
  </si>
  <si>
    <t>Promote the social integration of persons at risk of poverty or social exclusion through social innovations</t>
  </si>
  <si>
    <t>Social innovations</t>
  </si>
  <si>
    <t>Ensuring the accessibility of the infrastructure of the Ministry of Welfare</t>
  </si>
  <si>
    <t>LM ēkas pieejamība (lifts)</t>
  </si>
  <si>
    <t>DI infrastruktūras attīstība</t>
  </si>
  <si>
    <t>Development of DI infrastructure</t>
  </si>
  <si>
    <t>Improving the qualifications and skills of the unemployed, jobseekers and those at risk of unemployment</t>
  </si>
  <si>
    <t>Bezdarbnieku apmācības</t>
  </si>
  <si>
    <t>Trainings for the unemployed</t>
  </si>
  <si>
    <t>Subsidētās darba vietas</t>
  </si>
  <si>
    <t>Subsidised workplaces.</t>
  </si>
  <si>
    <t>Support for social entrepreneurship.</t>
  </si>
  <si>
    <t>Sociālā uzņēmējdarbība</t>
  </si>
  <si>
    <t>Social entrepreneurship.</t>
  </si>
  <si>
    <t>Ensuring the functioning of the EURES network in Latvia.</t>
  </si>
  <si>
    <t>EURES tīkls</t>
  </si>
  <si>
    <t>EURES network.</t>
  </si>
  <si>
    <t>Promoting longer and better working lives.</t>
  </si>
  <si>
    <t>Ilgāks darba mūžs.</t>
  </si>
  <si>
    <t>Longer working lives.</t>
  </si>
  <si>
    <t>NVA kapacitāte</t>
  </si>
  <si>
    <t>The State Employment Agency (SEA) capacity.</t>
  </si>
  <si>
    <t>VDI kapacitāte</t>
  </si>
  <si>
    <t>The State Labour Inspectorate (SLI) capacity.</t>
  </si>
  <si>
    <t>Promoting equal opportunities and non-discrimination.</t>
  </si>
  <si>
    <t>Vienlīdzīgas iespējas</t>
  </si>
  <si>
    <t>Equal opportunities.</t>
  </si>
  <si>
    <t>Support measures for the exercise of equal opportunities and rights for groups at risk of discrimination in different areas of life.</t>
  </si>
  <si>
    <t>Measures to reconcile family and working life.</t>
  </si>
  <si>
    <t>Ģimene un darba dzīve</t>
  </si>
  <si>
    <t>Family and working life.</t>
  </si>
  <si>
    <t>Increasing access to community-based social services (continuation of DI)</t>
  </si>
  <si>
    <t>DI pakalpojumu pieejamība</t>
  </si>
  <si>
    <t>Availability of DI services</t>
  </si>
  <si>
    <t>Effective improvement of the support and palliative care service, increasing its availability for adults whose cure is no longer possible</t>
  </si>
  <si>
    <t>Paliatīvās aprūpes pakalpojuma pilnveide</t>
  </si>
  <si>
    <t>Improvement of the palliative care service</t>
  </si>
  <si>
    <t>Increasing the efficiency and availability of social services + SPOLIS</t>
  </si>
  <si>
    <t>SPOLIS sistēmas pilnveide</t>
  </si>
  <si>
    <t>Improvement of SPOLIS system</t>
  </si>
  <si>
    <t>Development of professional and modern social work.</t>
  </si>
  <si>
    <t>Sociālā darba attīstība</t>
  </si>
  <si>
    <t>Development of social work</t>
  </si>
  <si>
    <t>Bērnu tiesību aizsardzības sistēmas pilnveide</t>
  </si>
  <si>
    <t>Support measures for improving the efficiency and quality of customer service of the State Medical Commission for the Assessment of Health Condition and Working Ability, improvement of professional abilities of specialists, processes and functionality of the disability information system</t>
  </si>
  <si>
    <t>Atbalsts bērniem ar smagu diagnozi/ invaliditāti un viņu ģimenēm</t>
  </si>
  <si>
    <t>Atbalsta sistēmas no vardarbības ģimenē cietušām personām pilnveide (LM)</t>
  </si>
  <si>
    <t>Inovatīvi pakalpojumi no vardarbības cietušām personām (NVO)</t>
  </si>
  <si>
    <t>Innovative services for victims of violence (NGO)</t>
  </si>
  <si>
    <t>Support measures for children with behavioral and addiction problems and their families</t>
  </si>
  <si>
    <t>Atbalsta pasākumi ģimenēm ar bērniem labklājības veicināšanai</t>
  </si>
  <si>
    <t>Support for new approaches in providing community-based social services (innovation)</t>
  </si>
  <si>
    <t>Sociālo pakalpojumu inovācijas</t>
  </si>
  <si>
    <t>Social service innovations</t>
  </si>
  <si>
    <t>Pilot project for providing support for non-motivated people with mental disabilities (18+)</t>
  </si>
  <si>
    <t>Inovatīvi pakalpojumi nemotivētiem pilngadīgiem cilvēkiem ar GRT</t>
  </si>
  <si>
    <t>Innovative services for unmotivated adults with MD</t>
  </si>
  <si>
    <t>Enhancing digital connectivity</t>
  </si>
  <si>
    <t>Digital connectivity</t>
  </si>
  <si>
    <t>Promoting sustainable multimodal urban mobility</t>
  </si>
  <si>
    <t>Ilgtspējīga daudzveidu mobilitāte</t>
  </si>
  <si>
    <t>Sustainable multimodal mobility</t>
  </si>
  <si>
    <t>Promoting sustainable multimodal mobility by the development of charging infrastructure for electric vehicles</t>
  </si>
  <si>
    <t>Elektrotransportlīdzekļu lieljaudas uzlādes infrastruktūra</t>
  </si>
  <si>
    <t>High power charging infrastructure for electric vehicles</t>
  </si>
  <si>
    <t>Development of a climate resilient, intelligent, secure, sustainable and intermodal TEN-T infrastructure</t>
  </si>
  <si>
    <t>TEN-T infrastruktūras attīstība</t>
  </si>
  <si>
    <t>Development of TEN-T infrastructure</t>
  </si>
  <si>
    <t>Broadband infrastructure development
(last mile)</t>
  </si>
  <si>
    <t>5G infrastructure construction, VIA Baltica and Rail Baltica</t>
  </si>
  <si>
    <t>Unified Cyber ​​Security Infrastructure</t>
  </si>
  <si>
    <t>Kiberdrošības infrastruktūra</t>
  </si>
  <si>
    <t>Cyber ​​Security Infrastructure</t>
  </si>
  <si>
    <t>Smart traffic flow technologies</t>
  </si>
  <si>
    <t>Satiksmes viedās tehnoloģijas</t>
  </si>
  <si>
    <t>Smart traffic technologies</t>
  </si>
  <si>
    <t>Multimodal public transport network</t>
  </si>
  <si>
    <t>Development of cycling infrastructure</t>
  </si>
  <si>
    <t>Zero-emission trains</t>
  </si>
  <si>
    <t>Research in the field of the EU Green Deal</t>
  </si>
  <si>
    <t>High power recharging points for electric vehicles</t>
  </si>
  <si>
    <t xml:space="preserve">Elektrotransportlīdzekļu lieljaudas uzlādes punkti </t>
  </si>
  <si>
    <t xml:space="preserve">High power recharging points for electric vehicles </t>
  </si>
  <si>
    <t>Development of railway transport and improvement of energy efficiency in public passenger transport</t>
  </si>
  <si>
    <t xml:space="preserve">Dzelzceļa transporta infrastruktūras attīstība 
</t>
  </si>
  <si>
    <t>Development of railway transport infrastructure</t>
  </si>
  <si>
    <t>Development of the main national roads in the TEN-T network</t>
  </si>
  <si>
    <t>Valsts galveno autoceļu attīstība</t>
  </si>
  <si>
    <t>Development of the main national roads</t>
  </si>
  <si>
    <t>Development of the railway infrastructure on the European transport network</t>
  </si>
  <si>
    <t>Dzelzceļa pasažieru infrastruktūras attīstība</t>
  </si>
  <si>
    <t>Development of railway passenger infrastructure</t>
  </si>
  <si>
    <t>Development of transport infrastructure in Riga city</t>
  </si>
  <si>
    <t>Rīgas transporta infrastruktūras attīstība</t>
  </si>
  <si>
    <t>Development of transport infrastructure in Riga</t>
  </si>
  <si>
    <t xml:space="preserve">Development of main streets of the centers of national importance and existing routes </t>
  </si>
  <si>
    <t>Nacionālās nozīmes centru ielu infrastruktūras attīstība</t>
  </si>
  <si>
    <t>Development of street infrastructure of centers of national importance</t>
  </si>
  <si>
    <t>Development of public infrastructure for large ports</t>
  </si>
  <si>
    <t>Lielo ostu infrastruktūras attīstība</t>
  </si>
  <si>
    <t>Development of the large ports' infrastructure</t>
  </si>
  <si>
    <t>Probācijas klientu resocializācija</t>
  </si>
  <si>
    <t>Resocialisation of probation clients.</t>
  </si>
  <si>
    <t>Ieslodzīto resocializācija</t>
  </si>
  <si>
    <t>Resocialisation of prisoners.</t>
  </si>
  <si>
    <t>Access to justice</t>
  </si>
  <si>
    <t>Reaping the advantages of digitalisation for citizens, companies, research organisations and public authorities</t>
  </si>
  <si>
    <t>Digitalizācijas priekšrocības</t>
  </si>
  <si>
    <t xml:space="preserve"> Digitalisation advantages</t>
  </si>
  <si>
    <t>Promoting sustainable water management</t>
  </si>
  <si>
    <t>Water management</t>
  </si>
  <si>
    <t>Promoting the transition to a circular economy</t>
  </si>
  <si>
    <t xml:space="preserve">Aprites ekonomikas veicināšana </t>
  </si>
  <si>
    <t>Circular economy</t>
  </si>
  <si>
    <t>Enhancing protection and preservation of nature, biodiversity and green infrastructure, including in urban areas, and reducing all forms of pollution</t>
  </si>
  <si>
    <t xml:space="preserve">Dabas aizsardzības un bioloģiskās daudzveidības uzlabošana </t>
  </si>
  <si>
    <t>Improving nature protection and biodiversity</t>
  </si>
  <si>
    <t>Local territory integrated social, economic and environmental development, culture, natural heritage, sustainable tourism, and promoting security in functional urban areas</t>
  </si>
  <si>
    <t>ICT solutions and services development and creation of opportunities for private sector</t>
  </si>
  <si>
    <t>IKT platformas</t>
  </si>
  <si>
    <t>ICT solutions</t>
  </si>
  <si>
    <t xml:space="preserve">Increasing energy efficiency in municipal buildings </t>
  </si>
  <si>
    <t xml:space="preserve">Pašvaldību ēku energoefektivitāte </t>
  </si>
  <si>
    <t xml:space="preserve">Energy efficiency in municipal buildings </t>
  </si>
  <si>
    <t>Adaptation to climate change in municipalities</t>
  </si>
  <si>
    <t>Flooding and coastal erosion measures of national importance</t>
  </si>
  <si>
    <t xml:space="preserve">Plūdu risku samazināšana </t>
  </si>
  <si>
    <t>Reducing flood risks</t>
  </si>
  <si>
    <t xml:space="preserve">Notekūdeņu apsaimniekošana </t>
  </si>
  <si>
    <t xml:space="preserve">Wastewater management </t>
  </si>
  <si>
    <t>Separate waste collection</t>
  </si>
  <si>
    <t>Sewage sludge recycling</t>
  </si>
  <si>
    <t>Implementing the principles of the circular economy</t>
  </si>
  <si>
    <t xml:space="preserve">Aprites ekonomika </t>
  </si>
  <si>
    <t>Remediation of historically contaminated sites </t>
  </si>
  <si>
    <t xml:space="preserve">Piesārņoto vietu sanācija </t>
  </si>
  <si>
    <t>Remediation of  contaminated sites </t>
  </si>
  <si>
    <t>Measures to promote and conserve biodiversity</t>
  </si>
  <si>
    <t>Bioloģiskā daudzveidība</t>
  </si>
  <si>
    <t>Biodiversity</t>
  </si>
  <si>
    <t>Development of environmental monitoring for harmonised provision of environmental and climate data information</t>
  </si>
  <si>
    <t xml:space="preserve">Vides monitorings </t>
  </si>
  <si>
    <t>Environmental monitoring</t>
  </si>
  <si>
    <t>Air pollution reduction measures in municipalities</t>
  </si>
  <si>
    <t>Implementation of measures to reduce air pollution by improving household heat supply systems</t>
  </si>
  <si>
    <t>Gaisa piesārņojumu mazinoši pasākumi mājsaimniecībās</t>
  </si>
  <si>
    <t>Air pollution reducing measures in households</t>
  </si>
  <si>
    <t>Reduction of air pollutants emissions  in municipal heat supply</t>
  </si>
  <si>
    <t>Filtru nomaiņa siltumapgādes uzņēmumos</t>
  </si>
  <si>
    <t>Improvement of digital skills</t>
  </si>
  <si>
    <t>Bērnu pieskatīšanas pakalpojumi</t>
  </si>
  <si>
    <t>Infrastructure for business support</t>
  </si>
  <si>
    <t>Atbalsts uzņēmējdarbības infrastuktūrai</t>
  </si>
  <si>
    <t xml:space="preserve">Support for business infrastructure </t>
  </si>
  <si>
    <t>Development of the public outdoor space</t>
  </si>
  <si>
    <t xml:space="preserve">Smart municipalities </t>
  </si>
  <si>
    <t>Phasing out energy peat usage</t>
  </si>
  <si>
    <t>Development of the public infrastructure necessary for business and improving skills in transition to a climate neutral economy</t>
  </si>
  <si>
    <t>Promotion of the use of zero emission vehicles in municipalities</t>
  </si>
  <si>
    <t xml:space="preserve">Promoting zero emission mobility in municipalities </t>
  </si>
  <si>
    <t>Restoration of degraded peatlands and wetland habitats of European Union importance</t>
  </si>
  <si>
    <t>Pašvaldību un plānošanas reģionu speciālistu prasmju paaugstināšana</t>
  </si>
  <si>
    <t>Aktīvā iekļaušana.</t>
  </si>
  <si>
    <t>Aktīvā iekļaušana un vienlīdzīgas iespējas.</t>
  </si>
  <si>
    <t>Innovation laboratory for the use of advantages of digitalisation</t>
  </si>
  <si>
    <t xml:space="preserve">Inovācijas laboratorija </t>
  </si>
  <si>
    <t xml:space="preserve">Innovation laboratory </t>
  </si>
  <si>
    <t>Development of social dialogue, strengthening the capacity of the social partners to participate in the legislative, national reform and collective bargaining process.</t>
  </si>
  <si>
    <t>Sociālais dialogs</t>
  </si>
  <si>
    <t>Social dialogue.</t>
  </si>
  <si>
    <t>Supporting the growth of civil society organisations by strengthening participation in public administration decision-making processes.</t>
  </si>
  <si>
    <t>Atbalsts NVO izaugsmei</t>
  </si>
  <si>
    <t>Supporting the growth of NGO.</t>
  </si>
  <si>
    <t>Establishing a system of cross-sectoral cooperation and support for the healthy development and successful self-realisation of children</t>
  </si>
  <si>
    <t>Atbalsta sistēmas izveide bērnu veselīgai attīstībai</t>
  </si>
  <si>
    <t>Creation of a support system for the healthy development of children</t>
  </si>
  <si>
    <t>Modernization of ICT systems to ensure a better system of protection of children's rights</t>
  </si>
  <si>
    <t>IKT sistēmu modernizācija bērnu tiesību aizsardzības nodrošināšanai</t>
  </si>
  <si>
    <t>Modernization of ICT systems to ensure the protection of children's rights</t>
  </si>
  <si>
    <t>Creating a family-friendly environment and society and interventions to promote psychological and emotional sustainability</t>
  </si>
  <si>
    <t>Ģimenei draudzīgas vides veidošana</t>
  </si>
  <si>
    <t>Creating a family-friendly environment</t>
  </si>
  <si>
    <t>Ensuring equal access to health care and fostering resilience of health systems, including primary care, and promoting the transition from institutional to family-based and community-based care;</t>
  </si>
  <si>
    <t>Vienlīdzīga piekļuve veselības aprūpei</t>
  </si>
  <si>
    <t>Equal access to health care</t>
  </si>
  <si>
    <t>Enhancing equal and timely provision of quality, sustainable and affordable health care, health promotion and disease prevention services, improving the efficiency and resilience of health care systems</t>
  </si>
  <si>
    <t>Uzlabota veselības aprūpes sistēmas efektivitāte un izturētspēja</t>
  </si>
  <si>
    <t>Enhancing efficiency and resilience of the healthcare system</t>
  </si>
  <si>
    <t>Development of the infrastructure of medical institutions</t>
  </si>
  <si>
    <t>Infrastructure development of P.Stradiņa Clinical University Hospital</t>
  </si>
  <si>
    <t>P. Stradiņa slimnīcas infrastruktūras attīstība</t>
  </si>
  <si>
    <t>Strengthening the role of primary health care by developing infrastructure</t>
  </si>
  <si>
    <t>Primārās veselības aprūpes infrastruktūras attīstība</t>
  </si>
  <si>
    <t>Development of primary healthcare infrastructure</t>
  </si>
  <si>
    <t>Strengthening and digitalisation of the healthcare management system through the development of digital solutions</t>
  </si>
  <si>
    <t>Veselības nozares digitalizācija</t>
  </si>
  <si>
    <t>Digitalisationof the health sector</t>
  </si>
  <si>
    <t>Development of the Emergency Medical Service</t>
  </si>
  <si>
    <t>Development of the infrastructure necessary for the care of chronically ill and unhealable patients</t>
  </si>
  <si>
    <t>Hroniski slimo un paliatīvās aprūpes infrastruktūra</t>
  </si>
  <si>
    <t>Chronically ill and palliative care infrastructure</t>
  </si>
  <si>
    <t>National health promotion and disease prevention measures</t>
  </si>
  <si>
    <t>Nacionāla mēroga veselības veicināšana un slimību profilakse</t>
  </si>
  <si>
    <t>National health promotion and disease prevention</t>
  </si>
  <si>
    <t>Implementation of health promotion and disease prevention measures for the local community</t>
  </si>
  <si>
    <t>Veselības veicināšana un slimību profilakse pašvaldībās</t>
  </si>
  <si>
    <t>Health promotion and disease prevention in municipalities</t>
  </si>
  <si>
    <t>Measures to resocialise and return dependants to the labour market, as well as prevention measures for young people</t>
  </si>
  <si>
    <t>Procesu atkarībām profilakse un resocializācija</t>
  </si>
  <si>
    <t>Prevention and resocialisation of processes for addictions</t>
  </si>
  <si>
    <t>Implementation of evidence-based drug prevention programmes and implementation of quality standards for prevention</t>
  </si>
  <si>
    <t>Narkotiku lietošanas profilakse</t>
  </si>
  <si>
    <t>Prevention of drug use</t>
  </si>
  <si>
    <t>Attract and retain medical practitioners for work in the sector of state-paid health care services, especially inpatient</t>
  </si>
  <si>
    <t xml:space="preserve">Ārstniecības personu piesaiste </t>
  </si>
  <si>
    <t>Attract of medical personnel</t>
  </si>
  <si>
    <t>Improve educational opportunities for medical personnel, incl. improving access to further education</t>
  </si>
  <si>
    <t>Ārstniecības personu tālākizglītība</t>
  </si>
  <si>
    <t>Life- long learning for medical staff</t>
  </si>
  <si>
    <t>Improve patient safety and quality of care</t>
  </si>
  <si>
    <t>Involvement of NGOs in the implementation of health promotion and disease prevention measures</t>
  </si>
  <si>
    <t>NVO iesaiste veselības veicināšanā un slimību profilaksē</t>
  </si>
  <si>
    <t>Involvement of NGOs in health promotion and disease prevention</t>
  </si>
  <si>
    <r>
      <t>Ensuring employability conditions for prisoners, improving the effectiveness of the</t>
    </r>
    <r>
      <rPr>
        <strike/>
        <sz val="8"/>
        <rFont val="Calibri"/>
        <family val="2"/>
        <charset val="186"/>
        <scheme val="minor"/>
      </rPr>
      <t xml:space="preserve"> </t>
    </r>
    <r>
      <rPr>
        <sz val="8"/>
        <rFont val="Calibri"/>
        <family val="2"/>
        <charset val="186"/>
        <scheme val="minor"/>
      </rPr>
      <t>resocialisation system, promoting the integration of former prisoners, equal opportunities and active participation.</t>
    </r>
  </si>
  <si>
    <t>Development of resocialisation services for probation clients and development of  restorative justice approaches, promoting the active participation of probation clients in community processes and creating preconditions for their successful inclusion and employability.</t>
  </si>
  <si>
    <t xml:space="preserve">Platjosla, pēdējā jūdze
</t>
  </si>
  <si>
    <t>Broadband, last mile</t>
  </si>
  <si>
    <t xml:space="preserve">5G, VIA Baltica un Rail Baltica </t>
  </si>
  <si>
    <t xml:space="preserve">5G VIA Baltica and Rail Baltica </t>
  </si>
  <si>
    <t>Next generation network for rural areas</t>
  </si>
  <si>
    <t>Nākamās paaudzes tīkls</t>
  </si>
  <si>
    <t>Next generation network</t>
  </si>
  <si>
    <t xml:space="preserve">Promoting sustainable water management </t>
  </si>
  <si>
    <t>Mitigation of the economic, social and environmental impacts of the transition to climate neutrality in the most affected regions</t>
  </si>
  <si>
    <t xml:space="preserve">Ūdenssaimniecība </t>
  </si>
  <si>
    <t>Promoting of circular economy</t>
  </si>
  <si>
    <t>Bioloģiskās daudzveidības uzlabošana un piesārņojuma mazināšana</t>
  </si>
  <si>
    <t>Enhancing biodiversity and reducing pollution</t>
  </si>
  <si>
    <t>"Pārejas uz klimatneitralitāti radīto ekonomisko, sociālo un vides seku mazināšana visvairāk skartajos reģionos"</t>
  </si>
  <si>
    <t>Mitigating the impacts of the transition to climate neutrality</t>
  </si>
  <si>
    <t>Measures for environmental education to promot public awareness and skills development</t>
  </si>
  <si>
    <t>Vides izglītības veicināšana</t>
  </si>
  <si>
    <t>Promoting environmental education</t>
  </si>
  <si>
    <t>Replacement of filters in heat supply companies</t>
  </si>
  <si>
    <t>Uzņēmējdarbības publiskās infrastruktūras attīstība pārejā uz klimatneitralitāti</t>
  </si>
  <si>
    <t>Development of public business infrastructure in transition to climate neutrality</t>
  </si>
  <si>
    <t>Development of ICT solutions and services  and creation of opportunities for private sector</t>
  </si>
  <si>
    <t>Enhancing protection and preservation of nature, biodiversity and green infrastructure, especially in urban areas, and reducing all forms of pollution</t>
  </si>
  <si>
    <t>Improving the skills of municipal and planning region specialists</t>
  </si>
  <si>
    <t xml:space="preserve">Restoration of degraded peatlands </t>
  </si>
  <si>
    <t xml:space="preserve">Improving the skills of municipal and planning region specialists in relation to the reduction of the socio-economic impact of climate change and the development of a climate-neutral economy. </t>
  </si>
  <si>
    <t>Purvu ekosistēmu atjaunošana</t>
  </si>
  <si>
    <t xml:space="preserve"> Bezemisiju mobilitātes  veicināšana pašvaldībās </t>
  </si>
  <si>
    <t xml:space="preserve">Improving the capacity of municipalities and planning regions </t>
  </si>
  <si>
    <t>Children supervision services</t>
  </si>
  <si>
    <t>Gaisa piesārņojuma samazināšana pašvaldībās</t>
  </si>
  <si>
    <t>Reduction of air pollution in municipalities</t>
  </si>
  <si>
    <t xml:space="preserve">Waste sortig, recycling and recovery </t>
  </si>
  <si>
    <t>Waste sortig, recycling and recovery</t>
  </si>
  <si>
    <t>Development of a management system for waste water and its sludge to reduce pollution</t>
  </si>
  <si>
    <t>Accessibility of MoW building  (elevator)</t>
  </si>
  <si>
    <t>Improving the quality and accessibility of services  by bringing public social care centres closer to the services provided in the community (family-like environment)</t>
  </si>
  <si>
    <t>Ģimeniskai videi pietuvinātu pakalpojumu uzlabošana</t>
  </si>
  <si>
    <t>Improvement of care services close to family-like environment</t>
  </si>
  <si>
    <t>Development of community-based social service infrastructure</t>
  </si>
  <si>
    <r>
      <t xml:space="preserve">Promoting the integration of disadvantaged  </t>
    </r>
    <r>
      <rPr>
        <sz val="8"/>
        <color rgb="FFFF0000"/>
        <rFont val="Calibri"/>
        <family val="2"/>
        <charset val="186"/>
        <scheme val="minor"/>
      </rPr>
      <t xml:space="preserve">groups of unemployed </t>
    </r>
    <r>
      <rPr>
        <sz val="8"/>
        <rFont val="Calibri"/>
        <family val="2"/>
        <charset val="186"/>
        <scheme val="minor"/>
      </rPr>
      <t>and economically inactive people into the labour market.</t>
    </r>
  </si>
  <si>
    <t>Strengthening the performance and modernizing services of the State Employment Agency.</t>
  </si>
  <si>
    <t>Strengthening the performance and modernizing services of the State Labour Inspectorate</t>
  </si>
  <si>
    <t>Atbalsta pasākumi diskriminācijas riska mazināšanai</t>
  </si>
  <si>
    <t>Support measures to reduce the risk of discrimination</t>
  </si>
  <si>
    <t>Improvement of the professional qualifications of specialists whose professional activity is related to the protection of children's rights and strengthening the responsibility of legal representatives of children within the framework of the reorganization of the system of protection of children's rights</t>
  </si>
  <si>
    <t xml:space="preserve">Improvement of the children rights protection system
</t>
  </si>
  <si>
    <t>VDEĀVK darbības efektivitātes un kvalitātes uzlabošana</t>
  </si>
  <si>
    <t>Improving the efficiency and quality of the work of the SMC</t>
  </si>
  <si>
    <t>Support for children with a severe diagnosis or functional impairments, possible or existing disability and their family members</t>
  </si>
  <si>
    <t xml:space="preserve">Support for children with a severe diagnosis/disability and their families </t>
  </si>
  <si>
    <t xml:space="preserve">Development and implementation of support tools for the strengthening of family functionality
</t>
  </si>
  <si>
    <t xml:space="preserve">Improvement of the support system for victims of domestic violence (MoW)
</t>
  </si>
  <si>
    <t xml:space="preserve">Support measures for families with children to promote well-being
</t>
  </si>
  <si>
    <t>LM</t>
  </si>
  <si>
    <t>EM</t>
  </si>
  <si>
    <t>IZM</t>
  </si>
  <si>
    <t>KEM</t>
  </si>
  <si>
    <t>IeM</t>
  </si>
  <si>
    <t>KM</t>
  </si>
  <si>
    <t>SM</t>
  </si>
  <si>
    <t>TM</t>
  </si>
  <si>
    <t>VARAM</t>
  </si>
  <si>
    <t>VK</t>
  </si>
  <si>
    <t>VM</t>
  </si>
  <si>
    <t>Ministrija</t>
  </si>
  <si>
    <t>2023. gads</t>
  </si>
  <si>
    <t>2029. gads</t>
  </si>
  <si>
    <t>2028. gads</t>
  </si>
  <si>
    <t>2027. gads</t>
  </si>
  <si>
    <t>2026. gads</t>
  </si>
  <si>
    <t>2025. gads</t>
  </si>
  <si>
    <t>2024. gads</t>
  </si>
  <si>
    <t>ID</t>
  </si>
  <si>
    <t>2030. gads</t>
  </si>
  <si>
    <t>FM</t>
  </si>
  <si>
    <t>TP</t>
  </si>
  <si>
    <t>2022. gads</t>
  </si>
  <si>
    <t>3.1.1.7.</t>
  </si>
  <si>
    <t>3.1.1.8.</t>
  </si>
  <si>
    <t>Kapacitātes celšanas pasākumi</t>
  </si>
  <si>
    <t>TPC</t>
  </si>
  <si>
    <t>TPK</t>
  </si>
  <si>
    <t>SAM/SAMP</t>
  </si>
  <si>
    <t>Tehniskā palīdzība</t>
  </si>
  <si>
    <t xml:space="preserve">Muitas tehnisko risinājumu integrēta attīstība </t>
  </si>
  <si>
    <t>Robežšķērsošanas punktu attīstība</t>
  </si>
  <si>
    <t xml:space="preserve">TPK </t>
  </si>
  <si>
    <t xml:space="preserve">TPC </t>
  </si>
  <si>
    <t>ESF+</t>
  </si>
  <si>
    <t>KOPĀ</t>
  </si>
  <si>
    <t> Uzņēmumu digitālās prasmes</t>
  </si>
  <si>
    <r>
      <t>Improving the</t>
    </r>
    <r>
      <rPr>
        <sz val="8"/>
        <color rgb="FF000000"/>
        <rFont val="Calibri"/>
        <family val="2"/>
        <charset val="186"/>
        <scheme val="minor"/>
      </rPr>
      <t xml:space="preserve"> capacity of municipalities and planning regions </t>
    </r>
  </si>
  <si>
    <t>Attīstīt ilgtspējīgu, pret klimatu izturīgu, inteliģentu, drošu un vairākveidu TEN-T infrastruktūru</t>
  </si>
  <si>
    <t>7.1.</t>
  </si>
  <si>
    <t>Administratīvās kapacitātes ceļakartei (TP prioritāte)</t>
  </si>
  <si>
    <t>KPVIS attīstība (TP prioritāte)</t>
  </si>
  <si>
    <t>ES fondu intensitāte</t>
  </si>
  <si>
    <t>Kopā</t>
  </si>
  <si>
    <r>
      <t xml:space="preserve">Budžeta izdevumu prognoze kumulatīvi
</t>
    </r>
    <r>
      <rPr>
        <b/>
        <sz val="10"/>
        <color theme="1"/>
        <rFont val="Calibri"/>
        <family val="2"/>
        <charset val="186"/>
        <scheme val="minor"/>
      </rPr>
      <t>(Prognoze veidota, izmantojot atbildīgo iestāžu iesūtītos datus par maksājumiem finansējuma saņēmējiem pa ceturkšņiem, kas sagatavoti līdz 21.04.2023. paplašinātajam ieviešanas laika grafikam)</t>
    </r>
    <r>
      <rPr>
        <b/>
        <sz val="11"/>
        <color theme="1"/>
        <rFont val="Calibri"/>
        <family val="2"/>
        <charset val="186"/>
        <scheme val="minor"/>
      </rPr>
      <t xml:space="preserve">
</t>
    </r>
    <r>
      <rPr>
        <i/>
        <sz val="10"/>
        <color theme="1"/>
        <rFont val="Calibri"/>
        <family val="2"/>
        <charset val="186"/>
        <scheme val="minor"/>
      </rPr>
      <t>Valsts budžeta prognozēs iekļauts finansējums, kuru iestādes/resori pieprasa no budžeta 80.00.00 programmas - ES fondu finansējums un valsts budžeta līdzfinansējums. Citi nacionālā līdzfinansējuma avoti (pašvaldību līdzfin, privātais, cits publiskais) nav iekļauts prognozēs.</t>
    </r>
  </si>
  <si>
    <t>Deklarējamie procenti kumulatīvajam budžetam (14/20 statistika)</t>
  </si>
  <si>
    <t>ES fondu 2021.–2027. gada plānošanas perioda budžeta izdevumu prognozes projektu ieviešanai, t.sk. N+3 izpildes aprēķins</t>
  </si>
  <si>
    <r>
      <t xml:space="preserve">Budžeta izdevumu prognoze ikgadēji
</t>
    </r>
    <r>
      <rPr>
        <b/>
        <sz val="10"/>
        <color theme="1"/>
        <rFont val="Calibri"/>
        <family val="2"/>
        <charset val="186"/>
        <scheme val="minor"/>
      </rPr>
      <t>(Prognoze veidota, izmantojot atbildīgo iestāžu iesūtītos datus par maksājumiem finansējuma saņēmējiem pa ceturkšņiem, kas sagatavoti līdz 21.04.2023. paplašinātajam ieviešanas laika grafikam (papildu izmaiņas 19.09.2023. IeM, VM, IZM, KEM, LM, VARAM pēc papildu pieprasījuma, ņemot vērā būtiskas izmaiņas laika grafikā)</t>
    </r>
    <r>
      <rPr>
        <b/>
        <sz val="11"/>
        <color theme="1"/>
        <rFont val="Calibri"/>
        <family val="2"/>
        <charset val="186"/>
        <scheme val="minor"/>
      </rPr>
      <t xml:space="preserve">
</t>
    </r>
    <r>
      <rPr>
        <i/>
        <sz val="10"/>
        <color theme="1"/>
        <rFont val="Calibri"/>
        <family val="2"/>
        <charset val="186"/>
        <scheme val="minor"/>
      </rPr>
      <t>Valsts budžeta prognozēs iekļauts finansējums, kuru iestādes/resori pieprasa no budžeta 80.00.00 programmas - ES fondu finansējums un valsts budžeta līdzfinansējums. Citi nacionālā līdzfinansējuma avoti (pašvaldību līdzfin, privātais, cits publiskais) nav iekļauts prognozēs.</t>
    </r>
  </si>
  <si>
    <t>FM TP</t>
  </si>
  <si>
    <t>Rezerve/iztrūkums</t>
  </si>
  <si>
    <t>2.1.3.3.Katastrofu risku mazināšanas pasākumi</t>
  </si>
  <si>
    <t>IeM
+1,4</t>
  </si>
  <si>
    <t>TP*</t>
  </si>
  <si>
    <t>Ekonomikas ministrija</t>
  </si>
  <si>
    <t>Klimata un enerģētikas ministrija</t>
  </si>
  <si>
    <t>Iekšlietu ministrija</t>
  </si>
  <si>
    <t>Izglītības un zinātnes ministrija</t>
  </si>
  <si>
    <t>Kultūras ministrija</t>
  </si>
  <si>
    <t>Labklājības ministrija</t>
  </si>
  <si>
    <t>Satiksmes ministrija</t>
  </si>
  <si>
    <t>Tieslietu ministrija</t>
  </si>
  <si>
    <t>Vides aizsardzības un reģionālās attīstības ministrija</t>
  </si>
  <si>
    <t>Veselības ministrija</t>
  </si>
  <si>
    <t>Valsts kanceleja</t>
  </si>
  <si>
    <t>Finanšu ministrija</t>
  </si>
  <si>
    <t>N+3 mērķis</t>
  </si>
  <si>
    <t>N+3 izpildes prognoze</t>
  </si>
  <si>
    <t>Rezerve</t>
  </si>
  <si>
    <t>4.5.1.1/21/I/001 Rīgas un Pierīgas pasažieru pārvadāšanai nepieciešamo elektrovilcienu iegāde</t>
  </si>
  <si>
    <t>9.3.2.0/17/I/013 Paula Stradiņa klīniskās universitātes slimnīcas jaunās A2 ēkas attīstība</t>
  </si>
  <si>
    <t>9.3.2.0/17/I/004 SIA “Rīgas Austrumu klīniskā universitātes slimnīca” infrastruktūras attīstība</t>
  </si>
  <si>
    <t>8.1.3.0/16/I/016 Kuldīgas Tehnoloģiju un tūrisma tehnikuma modernizēšana specifiskā atbalsta mērķa 8.1.3. “Palielināt modernizēto profesionālās izglītības iestāžu skaitu” ietvaros</t>
  </si>
  <si>
    <t>5.5.1.0/20/I/005 Lielās Ģildes pārbūve un atjaunošana Amatu ielā 6, Rīgā</t>
  </si>
  <si>
    <t>MK lēmums 26.09.2023.</t>
  </si>
  <si>
    <t>MK lēmums 13.07.2023.</t>
  </si>
  <si>
    <t>MK lēmums 21.03.2023.</t>
  </si>
  <si>
    <t>MK lēmums 04.10.2022.</t>
  </si>
  <si>
    <t xml:space="preserve">*Faktiski lēmumi par projektu posmošanu
</t>
  </si>
  <si>
    <t>Atbildīgā iestāde</t>
  </si>
  <si>
    <r>
      <t xml:space="preserve">Bez turpmākas posmošanas: 2021-2027 perioda N+3 izpildes prognoze, ja turpmāk vairs netiek pieņemti lēmumi par projektu īstenošanu divos plānošanas periodos
</t>
    </r>
    <r>
      <rPr>
        <i/>
        <sz val="11"/>
        <color theme="1"/>
        <rFont val="Calibri"/>
        <family val="2"/>
        <charset val="186"/>
        <scheme val="minor"/>
      </rPr>
      <t>(Prognoze balstīta uz 19.09.2023. budžeta izdevumu prognozi un papildus iekļaujot datus/ietekmi par faktiski posmotu projektu lēmumiem*)</t>
    </r>
  </si>
  <si>
    <t>VK
-4,4</t>
  </si>
  <si>
    <t>KM
-1,6</t>
  </si>
  <si>
    <t>TM
-0,3</t>
  </si>
  <si>
    <t>VM
-4,2</t>
  </si>
  <si>
    <t>LM
-5,6</t>
  </si>
  <si>
    <t>KEM
+12,4</t>
  </si>
  <si>
    <t>IZM
+9,2</t>
  </si>
  <si>
    <t>EM
+64,0</t>
  </si>
  <si>
    <t>SM
+171,6</t>
  </si>
  <si>
    <t>Mīnusi</t>
  </si>
  <si>
    <t>Plusi</t>
  </si>
  <si>
    <t>Tehniska kolonna</t>
  </si>
  <si>
    <t>+1,4</t>
  </si>
  <si>
    <t>+9,2</t>
  </si>
  <si>
    <t>+12,4</t>
  </si>
  <si>
    <t>+171,6</t>
  </si>
  <si>
    <t>+64,0</t>
  </si>
  <si>
    <t>Gaišās kolonnas: N+3 mērķis 2025. gadā (600 milj. EUR)</t>
  </si>
  <si>
    <t>PV 9 vilcienu sastāvu pārcelšana uz 2021-2027 ES fondu periodu</t>
  </si>
  <si>
    <t>Uz 2021-2027 periodu attiecināmā summa, kopējās izmaksas atbilstoši lēmumiem</t>
  </si>
  <si>
    <t>Pieprasāmi izdevumi atmaksām no EK atbilstoši Programmas likmēm (85%)</t>
  </si>
  <si>
    <t>Valsts budžeta finansētu 9 elektrovilcienu sastāvu pārcelšana 2021-2027 ES fondu programmā</t>
  </si>
  <si>
    <t>VARAM 
+18,1</t>
  </si>
  <si>
    <t>+18,1</t>
  </si>
  <si>
    <t>+7,0</t>
  </si>
  <si>
    <t>FM
+7,0</t>
  </si>
  <si>
    <t>Tumšās kolonnas: N+3 izpildes prognoze 2025. gadā (868 milj. EUR)</t>
  </si>
  <si>
    <t>26.10.2023.</t>
  </si>
  <si>
    <t>2.1.3.3.5</t>
  </si>
  <si>
    <t>Rīgas un Pierīgas pasažieru pārvadāšanai nepieciešamo elektrovilcienu iegāde (2014-2020 projekta 2.posms)</t>
  </si>
  <si>
    <t>Rīgas un Pierīgas pasažieru pārvadāšanai nepieciešamo elektrovilcienu iegāde (9 sastāvu iegāde, VB projekta pārcelšana)</t>
  </si>
  <si>
    <t>Deklarējamo izdevumu prognoze kumulatīvi</t>
  </si>
  <si>
    <t>4.1.1.1.Ārstniecības iestāžu infrastruktūras attīstība</t>
  </si>
  <si>
    <t>4.1.1.1.4</t>
  </si>
  <si>
    <t>ERAF.</t>
  </si>
  <si>
    <t>Papildus: Rīgas un Pierīgas pasažieru pārvadāšanai nepieciešamo elektrovilcienu iegāde (9 sastāvu iegāde, VB projekta pārcelšana)</t>
  </si>
  <si>
    <t>5.1.1.5.Unikāla Eiropas mēroga kultūras  mantojuma  atjaunošana, lai veicinātu to pieejamību,  attīstot kultūras pakalpojumus</t>
  </si>
  <si>
    <t>5.1.1.5._</t>
  </si>
  <si>
    <t>Papildus: 2014-2020 projekta 4.5.1.1/21/I/001 Rīgas un Pierīgas pasažieru pārvadāšanai nepieciešamo elektrovilcienu iegāde posmošana (projekta pabeigšana 2021-2027 periodā). Kopsummas atbilstoši lēmumiem</t>
  </si>
  <si>
    <t>t.sk. iekš 5.1.1.5. SAMP prognozēm projekti ar posmošanas lēmumiem (kopsummas atbilstoši lēmumiem):
1. 5.5.1.0/20/I/005 Lielās Ģildes pārbūve un atjaunošana Amatu ielā 6, Rīgā</t>
  </si>
  <si>
    <t>t.sk. iekš 4.1.1.1. SAMP prognozēm projekti ar posmošanas lēmumiem (kopsummas atbilstoši lēmumiem):
1. 9.3.2.0/17/I/013 Paula Stradiņa klīniskās universitātes slimnīcas jaunās A2 ēkas attīstība
2. 9.3.2.0/17/I/013 Paula Stradiņa klīniskās universitātes slimnīcas jaunās A2 ēkas attīstība</t>
  </si>
  <si>
    <t xml:space="preserve">4.2.1.6.Profesionālās izglītības iestāžu un koledžu mācību vide nozarēm aktuālo prasmju apguvei </t>
  </si>
  <si>
    <t>4.2.1.6.4</t>
  </si>
  <si>
    <t>t.sk. iekš 4.2.1.6. SAMP prognozēm projekti ar posmošanas lēmumiem (kopsummas atbilstoši lēmumiem):
1. 8.1.3.0/16/I/016 Kuldīgas Tehnoloģiju un tūrisma tehnikuma modernizēšana specifiskā atbalsta mērķa 8.1.3. “Palielināt modernizēto profesionālās izglītības iestāžu skaitu” ietvaros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</si>
</sst>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0"/>
    <numFmt numFmtId="167" formatCode="#,##0.0,,"/>
    <numFmt numFmtId="168" formatCode="#,##0,,"/>
  </numFmts>
  <fonts count="33"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b/>
      <sz val="11"/>
      <color theme="1"/>
      <name val="Calibri"/>
      <family val="2"/>
      <charset val="186"/>
      <scheme val="minor"/>
    </font>
    <font>
      <b/>
      <sz val="8"/>
      <color theme="1"/>
      <name val="Calibri"/>
      <family val="2"/>
      <charset val="186"/>
      <scheme val="minor"/>
    </font>
    <font>
      <b/>
      <sz val="8"/>
      <name val="Calibri"/>
      <family val="2"/>
      <charset val="186"/>
      <scheme val="minor"/>
    </font>
    <font>
      <sz val="8"/>
      <name val="Calibri"/>
      <family val="2"/>
      <charset val="186"/>
      <scheme val="minor"/>
    </font>
    <font>
      <sz val="8"/>
      <color theme="1"/>
      <name val="Calibri"/>
      <family val="2"/>
      <charset val="186"/>
      <scheme val="minor"/>
    </font>
    <font>
      <sz val="11"/>
      <color theme="1"/>
      <name val="Arial"/>
      <family val="2"/>
      <charset val="186"/>
    </font>
    <font>
      <sz val="8"/>
      <color rgb="FF000000"/>
      <name val="Calibri"/>
      <family val="2"/>
      <charset val="186"/>
      <scheme val="minor"/>
    </font>
    <font>
      <u/>
      <sz val="11"/>
      <color theme="10"/>
      <name val="Calibri"/>
      <family val="2"/>
      <charset val="186"/>
      <scheme val="minor"/>
    </font>
    <font>
      <strike/>
      <sz val="8"/>
      <name val="Calibri"/>
      <family val="2"/>
      <charset val="186"/>
      <scheme val="minor"/>
    </font>
    <font>
      <sz val="8"/>
      <color rgb="FFFF0000"/>
      <name val="Calibri"/>
      <family val="2"/>
      <charset val="186"/>
      <scheme val="minor"/>
    </font>
    <font>
      <i/>
      <sz val="11"/>
      <color theme="1"/>
      <name val="Calibri"/>
      <family val="2"/>
      <charset val="186"/>
      <scheme val="minor"/>
    </font>
    <font>
      <b/>
      <sz val="10"/>
      <color theme="1"/>
      <name val="Calibri"/>
      <family val="2"/>
      <charset val="186"/>
      <scheme val="minor"/>
    </font>
    <font>
      <b/>
      <sz val="9"/>
      <color theme="1"/>
      <name val="Calibri"/>
      <family val="2"/>
      <charset val="186"/>
      <scheme val="minor"/>
    </font>
    <font>
      <b/>
      <sz val="8"/>
      <color rgb="FF7030A0"/>
      <name val="Calibri"/>
      <family val="2"/>
      <charset val="186"/>
      <scheme val="minor"/>
    </font>
    <font>
      <sz val="8"/>
      <color theme="0"/>
      <name val="Calibri"/>
      <family val="2"/>
      <charset val="186"/>
      <scheme val="minor"/>
    </font>
    <font>
      <sz val="20"/>
      <name val="Calibri"/>
      <family val="2"/>
      <charset val="186"/>
      <scheme val="minor"/>
    </font>
    <font>
      <i/>
      <sz val="10"/>
      <color theme="1"/>
      <name val="Calibri"/>
      <family val="2"/>
      <charset val="186"/>
      <scheme val="minor"/>
    </font>
    <font>
      <b/>
      <sz val="12"/>
      <color theme="1"/>
      <name val="Calibri"/>
      <family val="2"/>
      <charset val="186"/>
      <scheme val="minor"/>
    </font>
    <font>
      <sz val="12"/>
      <color theme="1"/>
      <name val="Calibri"/>
      <family val="2"/>
      <charset val="186"/>
      <scheme val="minor"/>
    </font>
    <font>
      <sz val="12"/>
      <color rgb="FFFF0000"/>
      <name val="Calibri"/>
      <family val="2"/>
      <charset val="186"/>
      <scheme val="minor"/>
    </font>
    <font>
      <b/>
      <sz val="12"/>
      <name val="Calibri"/>
      <family val="2"/>
      <charset val="186"/>
      <scheme val="minor"/>
    </font>
    <font>
      <sz val="12"/>
      <name val="Calibri"/>
      <family val="2"/>
      <charset val="186"/>
      <scheme val="minor"/>
    </font>
    <font>
      <sz val="14"/>
      <color theme="1"/>
      <name val="Calibri"/>
      <family val="2"/>
      <scheme val="minor"/>
    </font>
    <font>
      <sz val="8"/>
      <color theme="1"/>
      <name val="Calibri"/>
      <family val="2"/>
      <scheme val="minor"/>
    </font>
    <font>
      <sz val="12"/>
      <color theme="1"/>
      <name val="Times New Roman"/>
      <family val="2"/>
      <charset val="186"/>
    </font>
    <font>
      <i/>
      <sz val="8"/>
      <name val="Calibri"/>
      <family val="2"/>
      <charset val="186"/>
      <scheme val="minor"/>
    </font>
    <font>
      <i/>
      <sz val="8"/>
      <color theme="1"/>
      <name val="Calibri"/>
      <family val="2"/>
      <charset val="186"/>
      <scheme val="minor"/>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bottom style="thin">
        <color indexed="64"/>
      </bottom>
      <diagonal/>
    </border>
  </borders>
  <cellStyleXfs count="7231">
    <xf numFmtId="0" fontId="0" fillId="0" borderId="0"/>
    <xf numFmtId="43" fontId="5" fillId="0" borderId="0" applyFont="0" applyFill="0" applyBorder="0" applyAlignment="0" applyProtection="0"/>
    <xf numFmtId="0" fontId="11" fillId="0" borderId="0"/>
    <xf numFmtId="0" fontId="11" fillId="0" borderId="0"/>
    <xf numFmtId="0" fontId="4"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1"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0" fontId="5" fillId="0" borderId="0"/>
    <xf numFmtId="0" fontId="30" fillId="0" borderId="0"/>
  </cellStyleXfs>
  <cellXfs count="137">
    <xf numFmtId="0" fontId="0" fillId="0" borderId="0" xfId="0"/>
    <xf numFmtId="0" fontId="9" fillId="0" borderId="1" xfId="0" applyFont="1" applyBorder="1" applyAlignment="1">
      <alignment horizontal="center" vertical="top"/>
    </xf>
    <xf numFmtId="1" fontId="9" fillId="0" borderId="1" xfId="0" applyNumberFormat="1" applyFont="1" applyBorder="1" applyAlignment="1">
      <alignment horizontal="center" vertical="top" wrapText="1"/>
    </xf>
    <xf numFmtId="14" fontId="9" fillId="0" borderId="1" xfId="0" applyNumberFormat="1" applyFont="1" applyBorder="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3" fontId="9" fillId="0" borderId="1" xfId="0" applyNumberFormat="1" applyFont="1" applyBorder="1" applyAlignment="1">
      <alignment horizontal="center" vertical="top" wrapText="1"/>
    </xf>
    <xf numFmtId="1" fontId="9" fillId="0" borderId="1" xfId="0" applyNumberFormat="1" applyFont="1" applyBorder="1" applyAlignment="1">
      <alignment horizontal="center" vertical="top"/>
    </xf>
    <xf numFmtId="3" fontId="9" fillId="0" borderId="1" xfId="0" applyNumberFormat="1" applyFont="1" applyBorder="1" applyAlignment="1">
      <alignment horizontal="center" vertical="top"/>
    </xf>
    <xf numFmtId="0" fontId="9" fillId="0" borderId="1" xfId="0" applyFont="1" applyBorder="1" applyAlignment="1">
      <alignment horizontal="left" vertical="top"/>
    </xf>
    <xf numFmtId="49" fontId="9" fillId="0" borderId="1" xfId="0" applyNumberFormat="1" applyFont="1" applyBorder="1" applyAlignment="1">
      <alignment horizontal="center" vertical="top"/>
    </xf>
    <xf numFmtId="0" fontId="9" fillId="0" borderId="1" xfId="0" applyFont="1" applyBorder="1" applyAlignment="1">
      <alignment horizontal="justify" vertical="top" wrapText="1"/>
    </xf>
    <xf numFmtId="0" fontId="9" fillId="0" borderId="0" xfId="0" applyFont="1" applyAlignment="1">
      <alignment horizontal="left" vertical="top" wrapText="1"/>
    </xf>
    <xf numFmtId="164" fontId="9" fillId="0" borderId="1" xfId="1" applyNumberFormat="1" applyFont="1" applyFill="1" applyBorder="1" applyAlignment="1">
      <alignment horizontal="left" vertical="top" wrapText="1"/>
    </xf>
    <xf numFmtId="0" fontId="9" fillId="0" borderId="1" xfId="0" applyFont="1" applyBorder="1" applyAlignment="1">
      <alignment vertical="top" wrapText="1"/>
    </xf>
    <xf numFmtId="3" fontId="0" fillId="0" borderId="1" xfId="0" applyNumberFormat="1" applyBorder="1"/>
    <xf numFmtId="0" fontId="9" fillId="0" borderId="2" xfId="0" applyFont="1" applyBorder="1" applyAlignment="1">
      <alignment horizontal="center" vertical="top"/>
    </xf>
    <xf numFmtId="1" fontId="9" fillId="0" borderId="2" xfId="0" applyNumberFormat="1" applyFont="1" applyBorder="1" applyAlignment="1">
      <alignment horizontal="center" vertical="top" wrapText="1"/>
    </xf>
    <xf numFmtId="0" fontId="9" fillId="0" borderId="2" xfId="0" applyFont="1" applyBorder="1" applyAlignment="1">
      <alignment horizontal="left" vertical="top" wrapText="1"/>
    </xf>
    <xf numFmtId="0" fontId="9" fillId="0" borderId="2" xfId="0" applyFont="1" applyBorder="1" applyAlignment="1">
      <alignment horizontal="center" vertical="top" wrapText="1"/>
    </xf>
    <xf numFmtId="0" fontId="7" fillId="4" borderId="1" xfId="0" applyFont="1" applyFill="1" applyBorder="1" applyAlignment="1">
      <alignment horizontal="center" vertical="center" wrapText="1"/>
    </xf>
    <xf numFmtId="0" fontId="9" fillId="0" borderId="7" xfId="0" applyFont="1" applyBorder="1" applyAlignment="1">
      <alignment horizontal="left" vertical="top" wrapText="1"/>
    </xf>
    <xf numFmtId="0" fontId="12" fillId="0" borderId="1" xfId="0" applyFont="1" applyBorder="1" applyAlignment="1">
      <alignment horizontal="left" vertical="top" wrapText="1"/>
    </xf>
    <xf numFmtId="0" fontId="10" fillId="0" borderId="0" xfId="0" applyFont="1"/>
    <xf numFmtId="164" fontId="10" fillId="0" borderId="0" xfId="0" applyNumberFormat="1" applyFont="1"/>
    <xf numFmtId="3" fontId="19" fillId="0" borderId="0" xfId="0" applyNumberFormat="1" applyFont="1" applyAlignment="1">
      <alignment horizontal="center" vertical="top" wrapText="1"/>
    </xf>
    <xf numFmtId="0" fontId="19" fillId="0" borderId="0" xfId="0" applyFont="1" applyAlignment="1">
      <alignment horizontal="center" vertical="top" wrapText="1"/>
    </xf>
    <xf numFmtId="3" fontId="10" fillId="0" borderId="1" xfId="0" applyNumberFormat="1" applyFont="1" applyBorder="1" applyAlignment="1">
      <alignment horizontal="center" vertical="center"/>
    </xf>
    <xf numFmtId="0" fontId="10" fillId="0" borderId="1" xfId="0" applyFont="1" applyBorder="1"/>
    <xf numFmtId="0" fontId="10" fillId="0" borderId="1" xfId="0" applyFont="1" applyBorder="1" applyAlignment="1">
      <alignment vertical="center"/>
    </xf>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2" fillId="0" borderId="1" xfId="0" applyFont="1" applyBorder="1" applyAlignment="1">
      <alignment vertical="top"/>
    </xf>
    <xf numFmtId="3" fontId="9" fillId="0" borderId="2" xfId="0" applyNumberFormat="1" applyFont="1" applyBorder="1" applyAlignment="1">
      <alignment horizontal="center" vertical="top"/>
    </xf>
    <xf numFmtId="3" fontId="10" fillId="3" borderId="1" xfId="2" applyNumberFormat="1" applyFont="1" applyFill="1" applyBorder="1" applyAlignment="1">
      <alignment horizontal="center" vertical="center" wrapText="1"/>
    </xf>
    <xf numFmtId="9" fontId="10" fillId="0" borderId="1" xfId="0" applyNumberFormat="1" applyFont="1" applyBorder="1"/>
    <xf numFmtId="3" fontId="10" fillId="0" borderId="1" xfId="0" applyNumberFormat="1" applyFont="1" applyBorder="1"/>
    <xf numFmtId="0" fontId="10" fillId="0" borderId="1" xfId="0" applyFont="1" applyBorder="1" applyAlignment="1">
      <alignment wrapText="1"/>
    </xf>
    <xf numFmtId="3" fontId="10" fillId="0" borderId="1" xfId="1" applyNumberFormat="1" applyFont="1" applyFill="1" applyBorder="1" applyAlignment="1">
      <alignment horizontal="center" vertical="center"/>
    </xf>
    <xf numFmtId="3" fontId="10" fillId="0" borderId="0" xfId="2" applyNumberFormat="1" applyFont="1" applyAlignment="1">
      <alignment horizontal="center" vertical="center" wrapText="1"/>
    </xf>
    <xf numFmtId="3" fontId="10" fillId="0" borderId="0" xfId="0" applyNumberFormat="1" applyFont="1"/>
    <xf numFmtId="3" fontId="10" fillId="0" borderId="0" xfId="0" applyNumberFormat="1" applyFont="1" applyAlignment="1">
      <alignment horizontal="center" vertical="center"/>
    </xf>
    <xf numFmtId="0" fontId="20" fillId="0" borderId="0" xfId="0" applyFont="1" applyAlignment="1">
      <alignment horizontal="center" vertical="center"/>
    </xf>
    <xf numFmtId="3" fontId="20" fillId="0" borderId="0" xfId="0" applyNumberFormat="1" applyFont="1" applyAlignment="1">
      <alignment horizontal="center" vertical="center"/>
    </xf>
    <xf numFmtId="14" fontId="10" fillId="0" borderId="0" xfId="0" applyNumberFormat="1" applyFont="1"/>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9" fontId="9" fillId="0" borderId="2" xfId="7228" applyFont="1" applyFill="1" applyBorder="1" applyAlignment="1">
      <alignment horizontal="center" vertical="top" wrapText="1"/>
    </xf>
    <xf numFmtId="9" fontId="9" fillId="0" borderId="1" xfId="7228" applyFont="1" applyFill="1" applyBorder="1" applyAlignment="1">
      <alignment horizontal="center" vertical="top" wrapText="1"/>
    </xf>
    <xf numFmtId="164" fontId="9" fillId="0" borderId="1" xfId="1" applyNumberFormat="1" applyFont="1" applyFill="1" applyBorder="1" applyAlignment="1">
      <alignment horizontal="center" vertical="top" wrapText="1"/>
    </xf>
    <xf numFmtId="164" fontId="9" fillId="0" borderId="1" xfId="1" applyNumberFormat="1" applyFont="1" applyFill="1" applyBorder="1" applyAlignment="1">
      <alignment horizontal="center" vertical="top"/>
    </xf>
    <xf numFmtId="9" fontId="10" fillId="0" borderId="1" xfId="7228" applyFont="1" applyFill="1" applyBorder="1" applyAlignment="1">
      <alignment horizontal="center" vertical="center"/>
    </xf>
    <xf numFmtId="0" fontId="18" fillId="3" borderId="1" xfId="2" applyFont="1" applyFill="1" applyBorder="1" applyAlignment="1">
      <alignment horizontal="center" vertical="center" wrapText="1"/>
    </xf>
    <xf numFmtId="3" fontId="7" fillId="3" borderId="1" xfId="2" applyNumberFormat="1" applyFont="1" applyFill="1" applyBorder="1" applyAlignment="1">
      <alignment horizontal="center" vertical="center" wrapText="1"/>
    </xf>
    <xf numFmtId="0" fontId="9" fillId="0" borderId="0" xfId="0" applyFont="1" applyAlignment="1">
      <alignment horizontal="center" vertical="center"/>
    </xf>
    <xf numFmtId="3" fontId="9" fillId="0" borderId="0" xfId="0" applyNumberFormat="1" applyFont="1" applyAlignment="1">
      <alignment horizontal="center" vertical="center"/>
    </xf>
    <xf numFmtId="0" fontId="9" fillId="0" borderId="0" xfId="0" applyFont="1"/>
    <xf numFmtId="164" fontId="9" fillId="0" borderId="0" xfId="0" applyNumberFormat="1" applyFont="1"/>
    <xf numFmtId="9" fontId="10" fillId="3" borderId="1" xfId="7228" applyFont="1" applyFill="1" applyBorder="1" applyAlignment="1">
      <alignment horizontal="center" vertical="center" wrapText="1"/>
    </xf>
    <xf numFmtId="3" fontId="0" fillId="0" borderId="0" xfId="0" applyNumberFormat="1"/>
    <xf numFmtId="0" fontId="6" fillId="0" borderId="1" xfId="0" applyFont="1" applyBorder="1"/>
    <xf numFmtId="0" fontId="0" fillId="0" borderId="1" xfId="0" applyBorder="1" applyAlignment="1">
      <alignment horizontal="left" wrapText="1"/>
    </xf>
    <xf numFmtId="0" fontId="6" fillId="0" borderId="8" xfId="0" applyFont="1" applyBorder="1"/>
    <xf numFmtId="165" fontId="0" fillId="0" borderId="0" xfId="0" applyNumberFormat="1"/>
    <xf numFmtId="166" fontId="0" fillId="0" borderId="1" xfId="0" applyNumberFormat="1" applyBorder="1"/>
    <xf numFmtId="3" fontId="9" fillId="0" borderId="1" xfId="5" applyNumberFormat="1" applyFont="1" applyBorder="1" applyAlignment="1">
      <alignment horizontal="center" vertical="center" wrapText="1"/>
    </xf>
    <xf numFmtId="3" fontId="9" fillId="0" borderId="1" xfId="9"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0" fontId="0" fillId="0" borderId="1" xfId="0" applyBorder="1" applyAlignment="1">
      <alignment horizontal="center" vertical="center"/>
    </xf>
    <xf numFmtId="0" fontId="23" fillId="0" borderId="1" xfId="3" applyFont="1" applyBorder="1" applyAlignment="1">
      <alignment horizontal="center" vertical="center"/>
    </xf>
    <xf numFmtId="0" fontId="24" fillId="4" borderId="1" xfId="3" applyFont="1" applyFill="1" applyBorder="1" applyAlignment="1">
      <alignment horizontal="center" vertical="center"/>
    </xf>
    <xf numFmtId="0" fontId="23" fillId="4" borderId="1" xfId="3" applyFont="1" applyFill="1" applyBorder="1" applyAlignment="1">
      <alignment horizontal="center" vertical="center"/>
    </xf>
    <xf numFmtId="0" fontId="24" fillId="0" borderId="1" xfId="3" applyFont="1" applyBorder="1" applyAlignment="1">
      <alignment horizontal="center" vertical="center"/>
    </xf>
    <xf numFmtId="166" fontId="0" fillId="0" borderId="0" xfId="0" applyNumberFormat="1"/>
    <xf numFmtId="168" fontId="0" fillId="0" borderId="0" xfId="0" applyNumberFormat="1"/>
    <xf numFmtId="167" fontId="25" fillId="0" borderId="1" xfId="3" applyNumberFormat="1" applyFont="1" applyBorder="1" applyAlignment="1">
      <alignment horizontal="center" vertical="center"/>
    </xf>
    <xf numFmtId="167" fontId="25" fillId="4" borderId="1" xfId="3" applyNumberFormat="1" applyFont="1" applyFill="1" applyBorder="1" applyAlignment="1">
      <alignment horizontal="center" vertical="center"/>
    </xf>
    <xf numFmtId="167" fontId="26" fillId="4" borderId="1" xfId="3" applyNumberFormat="1" applyFont="1" applyFill="1" applyBorder="1" applyAlignment="1">
      <alignment horizontal="center" vertical="center"/>
    </xf>
    <xf numFmtId="167" fontId="27" fillId="4" borderId="1" xfId="3" applyNumberFormat="1" applyFont="1" applyFill="1" applyBorder="1" applyAlignment="1">
      <alignment horizontal="center" vertical="center"/>
    </xf>
    <xf numFmtId="167" fontId="26" fillId="0" borderId="1" xfId="3" applyNumberFormat="1" applyFont="1" applyBorder="1" applyAlignment="1">
      <alignment horizontal="center" vertical="center"/>
    </xf>
    <xf numFmtId="167" fontId="27" fillId="0" borderId="1" xfId="3" applyNumberFormat="1" applyFont="1" applyBorder="1" applyAlignment="1">
      <alignment horizontal="center" vertical="center"/>
    </xf>
    <xf numFmtId="0" fontId="0" fillId="0" borderId="9" xfId="0" applyBorder="1"/>
    <xf numFmtId="166" fontId="0" fillId="0" borderId="9" xfId="0" applyNumberFormat="1" applyBorder="1"/>
    <xf numFmtId="49" fontId="0" fillId="0" borderId="0" xfId="0" applyNumberFormat="1"/>
    <xf numFmtId="0" fontId="29" fillId="0" borderId="1" xfId="7229" applyFont="1" applyBorder="1" applyAlignment="1">
      <alignment horizontal="center" vertical="center" wrapText="1"/>
    </xf>
    <xf numFmtId="0" fontId="29" fillId="0" borderId="1" xfId="7229" applyFont="1" applyBorder="1" applyAlignment="1">
      <alignment horizontal="center" vertical="center"/>
    </xf>
    <xf numFmtId="3" fontId="29" fillId="0" borderId="1" xfId="7229" applyNumberFormat="1" applyFont="1" applyBorder="1" applyAlignment="1">
      <alignment horizontal="center" vertical="center"/>
    </xf>
    <xf numFmtId="0" fontId="29" fillId="0" borderId="1" xfId="7229" applyFont="1" applyBorder="1" applyAlignment="1">
      <alignment horizontal="right" vertical="center" wrapText="1"/>
    </xf>
    <xf numFmtId="3" fontId="10" fillId="5" borderId="1" xfId="1" applyNumberFormat="1" applyFont="1" applyFill="1" applyBorder="1" applyAlignment="1">
      <alignment horizontal="center" vertical="center"/>
    </xf>
    <xf numFmtId="9" fontId="10" fillId="0" borderId="1" xfId="7228" applyFont="1" applyBorder="1" applyAlignment="1">
      <alignment horizontal="center" vertical="center"/>
    </xf>
    <xf numFmtId="3" fontId="10" fillId="0" borderId="1" xfId="0" applyNumberFormat="1" applyFont="1" applyBorder="1" applyAlignment="1">
      <alignment vertical="center"/>
    </xf>
    <xf numFmtId="0" fontId="31" fillId="6" borderId="1" xfId="0" applyFont="1" applyFill="1" applyBorder="1" applyAlignment="1">
      <alignment horizontal="right" vertical="top"/>
    </xf>
    <xf numFmtId="1" fontId="31" fillId="6" borderId="1" xfId="0" applyNumberFormat="1" applyFont="1" applyFill="1" applyBorder="1" applyAlignment="1">
      <alignment horizontal="right" vertical="top"/>
    </xf>
    <xf numFmtId="0" fontId="31" fillId="6" borderId="1" xfId="0" applyFont="1" applyFill="1" applyBorder="1" applyAlignment="1">
      <alignment horizontal="right" vertical="top" wrapText="1"/>
    </xf>
    <xf numFmtId="49" fontId="31" fillId="6" borderId="1" xfId="0" applyNumberFormat="1" applyFont="1" applyFill="1" applyBorder="1" applyAlignment="1">
      <alignment horizontal="right" vertical="top"/>
    </xf>
    <xf numFmtId="164" fontId="31" fillId="6" borderId="1" xfId="1" applyNumberFormat="1" applyFont="1" applyFill="1" applyBorder="1" applyAlignment="1">
      <alignment horizontal="right" vertical="top" wrapText="1"/>
    </xf>
    <xf numFmtId="9" fontId="31" fillId="6" borderId="1" xfId="7228" applyFont="1" applyFill="1" applyBorder="1" applyAlignment="1">
      <alignment horizontal="right" vertical="top" wrapText="1"/>
    </xf>
    <xf numFmtId="3" fontId="32" fillId="6" borderId="1" xfId="0" applyNumberFormat="1" applyFont="1" applyFill="1" applyBorder="1" applyAlignment="1">
      <alignment horizontal="right" vertical="center"/>
    </xf>
    <xf numFmtId="0" fontId="32" fillId="6" borderId="1" xfId="0" applyFont="1" applyFill="1" applyBorder="1" applyAlignment="1">
      <alignment horizontal="right" vertical="center"/>
    </xf>
    <xf numFmtId="0" fontId="32" fillId="0" borderId="0" xfId="0" applyFont="1" applyAlignment="1">
      <alignment horizontal="right"/>
    </xf>
    <xf numFmtId="3" fontId="32" fillId="0" borderId="0" xfId="0" applyNumberFormat="1" applyFont="1" applyAlignment="1">
      <alignment horizontal="right"/>
    </xf>
    <xf numFmtId="0" fontId="29" fillId="7" borderId="1" xfId="7229" applyFont="1" applyFill="1" applyBorder="1" applyAlignment="1">
      <alignment horizontal="left" vertical="center" wrapText="1"/>
    </xf>
    <xf numFmtId="3" fontId="9" fillId="0" borderId="0" xfId="0" applyNumberFormat="1" applyFont="1"/>
    <xf numFmtId="164" fontId="31" fillId="6" borderId="1" xfId="1" applyNumberFormat="1" applyFont="1" applyFill="1" applyBorder="1" applyAlignment="1">
      <alignment horizontal="right" vertical="top"/>
    </xf>
    <xf numFmtId="3" fontId="31" fillId="6" borderId="1" xfId="0" applyNumberFormat="1" applyFont="1" applyFill="1" applyBorder="1" applyAlignment="1">
      <alignment horizontal="right" vertical="top"/>
    </xf>
    <xf numFmtId="3" fontId="32" fillId="6" borderId="4" xfId="1" applyNumberFormat="1" applyFont="1" applyFill="1" applyBorder="1" applyAlignment="1">
      <alignment horizontal="right" vertical="center" wrapText="1"/>
    </xf>
    <xf numFmtId="3" fontId="32" fillId="6" borderId="5" xfId="1" applyNumberFormat="1" applyFont="1" applyFill="1" applyBorder="1" applyAlignment="1">
      <alignment horizontal="right" vertical="center"/>
    </xf>
    <xf numFmtId="3" fontId="32" fillId="6" borderId="6" xfId="1" applyNumberFormat="1" applyFont="1" applyFill="1" applyBorder="1" applyAlignment="1">
      <alignment horizontal="right" vertical="center"/>
    </xf>
    <xf numFmtId="9" fontId="31" fillId="6" borderId="4" xfId="7228" applyFont="1" applyFill="1" applyBorder="1" applyAlignment="1">
      <alignment horizontal="right" vertical="top" wrapText="1"/>
    </xf>
    <xf numFmtId="9" fontId="31" fillId="6" borderId="5" xfId="7228" applyFont="1" applyFill="1" applyBorder="1" applyAlignment="1">
      <alignment horizontal="right" vertical="top" wrapText="1"/>
    </xf>
    <xf numFmtId="9" fontId="31" fillId="6" borderId="6" xfId="7228" applyFont="1" applyFill="1" applyBorder="1" applyAlignment="1">
      <alignment horizontal="right" vertical="top" wrapText="1"/>
    </xf>
    <xf numFmtId="0" fontId="21" fillId="0" borderId="0" xfId="4821" applyFont="1" applyAlignment="1">
      <alignment horizontal="center" vertical="center"/>
    </xf>
    <xf numFmtId="0" fontId="8" fillId="3" borderId="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23" fillId="0" borderId="3" xfId="3" applyFont="1" applyBorder="1" applyAlignment="1">
      <alignment horizontal="left" vertical="center"/>
    </xf>
    <xf numFmtId="0" fontId="23" fillId="0" borderId="8" xfId="3" applyFont="1" applyBorder="1" applyAlignment="1">
      <alignment horizontal="left" vertical="center"/>
    </xf>
    <xf numFmtId="0" fontId="23" fillId="0" borderId="2" xfId="3" applyFont="1" applyBorder="1" applyAlignment="1">
      <alignment horizontal="left" vertical="center"/>
    </xf>
    <xf numFmtId="0" fontId="28" fillId="0" borderId="0" xfId="0" applyFont="1" applyAlignment="1">
      <alignment horizontal="center" vertical="center" wrapText="1"/>
    </xf>
    <xf numFmtId="0" fontId="29" fillId="0" borderId="1" xfId="7229" applyFont="1" applyBorder="1" applyAlignment="1">
      <alignment horizontal="center" vertical="top" wrapText="1"/>
    </xf>
    <xf numFmtId="0" fontId="23" fillId="4" borderId="3" xfId="3" applyFont="1" applyFill="1" applyBorder="1" applyAlignment="1">
      <alignment horizontal="left" vertical="center"/>
    </xf>
    <xf numFmtId="0" fontId="23" fillId="4" borderId="8" xfId="3" applyFont="1" applyFill="1" applyBorder="1" applyAlignment="1">
      <alignment horizontal="left" vertical="center"/>
    </xf>
    <xf numFmtId="0" fontId="23" fillId="4" borderId="2" xfId="3" applyFont="1" applyFill="1" applyBorder="1" applyAlignment="1">
      <alignment horizontal="left" vertical="center"/>
    </xf>
    <xf numFmtId="0" fontId="23" fillId="4" borderId="3" xfId="3" applyFont="1" applyFill="1" applyBorder="1" applyAlignment="1">
      <alignment horizontal="left" vertical="center" wrapText="1"/>
    </xf>
    <xf numFmtId="0" fontId="23" fillId="4" borderId="8" xfId="3" applyFont="1" applyFill="1" applyBorder="1" applyAlignment="1">
      <alignment horizontal="left" vertical="center" wrapText="1"/>
    </xf>
    <xf numFmtId="0" fontId="23" fillId="4" borderId="2" xfId="3" applyFont="1" applyFill="1" applyBorder="1" applyAlignment="1">
      <alignment horizontal="left" vertical="center" wrapText="1"/>
    </xf>
  </cellXfs>
  <cellStyles count="7231">
    <cellStyle name="Comma" xfId="1" builtinId="3"/>
    <cellStyle name="Comma 2" xfId="6" xr:uid="{00000000-0005-0000-0000-000001000000}"/>
    <cellStyle name="Comma 2 10" xfId="62" xr:uid="{00000000-0005-0000-0000-000002000000}"/>
    <cellStyle name="Comma 2 10 2" xfId="162" xr:uid="{00000000-0005-0000-0000-000003000000}"/>
    <cellStyle name="Comma 2 10 2 2" xfId="362" xr:uid="{00000000-0005-0000-0000-000004000000}"/>
    <cellStyle name="Comma 2 10 2 2 2" xfId="1163" xr:uid="{00000000-0005-0000-0000-000005000000}"/>
    <cellStyle name="Comma 2 10 2 2 2 2" xfId="3571" xr:uid="{00000000-0005-0000-0000-000006000000}"/>
    <cellStyle name="Comma 2 10 2 2 2 3" xfId="5978" xr:uid="{00000000-0005-0000-0000-000007000000}"/>
    <cellStyle name="Comma 2 10 2 2 3" xfId="1963" xr:uid="{00000000-0005-0000-0000-000008000000}"/>
    <cellStyle name="Comma 2 10 2 2 3 2" xfId="4371" xr:uid="{00000000-0005-0000-0000-000009000000}"/>
    <cellStyle name="Comma 2 10 2 2 3 3" xfId="6778" xr:uid="{00000000-0005-0000-0000-00000A000000}"/>
    <cellStyle name="Comma 2 10 2 2 4" xfId="2771" xr:uid="{00000000-0005-0000-0000-00000B000000}"/>
    <cellStyle name="Comma 2 10 2 2 5" xfId="5178" xr:uid="{00000000-0005-0000-0000-00000C000000}"/>
    <cellStyle name="Comma 2 10 2 3" xfId="562" xr:uid="{00000000-0005-0000-0000-00000D000000}"/>
    <cellStyle name="Comma 2 10 2 3 2" xfId="1363" xr:uid="{00000000-0005-0000-0000-00000E000000}"/>
    <cellStyle name="Comma 2 10 2 3 2 2" xfId="3771" xr:uid="{00000000-0005-0000-0000-00000F000000}"/>
    <cellStyle name="Comma 2 10 2 3 2 3" xfId="6178" xr:uid="{00000000-0005-0000-0000-000010000000}"/>
    <cellStyle name="Comma 2 10 2 3 3" xfId="2163" xr:uid="{00000000-0005-0000-0000-000011000000}"/>
    <cellStyle name="Comma 2 10 2 3 3 2" xfId="4571" xr:uid="{00000000-0005-0000-0000-000012000000}"/>
    <cellStyle name="Comma 2 10 2 3 3 3" xfId="6978" xr:uid="{00000000-0005-0000-0000-000013000000}"/>
    <cellStyle name="Comma 2 10 2 3 4" xfId="2971" xr:uid="{00000000-0005-0000-0000-000014000000}"/>
    <cellStyle name="Comma 2 10 2 3 5" xfId="5378" xr:uid="{00000000-0005-0000-0000-000015000000}"/>
    <cellStyle name="Comma 2 10 2 4" xfId="762" xr:uid="{00000000-0005-0000-0000-000016000000}"/>
    <cellStyle name="Comma 2 10 2 4 2" xfId="1563" xr:uid="{00000000-0005-0000-0000-000017000000}"/>
    <cellStyle name="Comma 2 10 2 4 2 2" xfId="3971" xr:uid="{00000000-0005-0000-0000-000018000000}"/>
    <cellStyle name="Comma 2 10 2 4 2 3" xfId="6378" xr:uid="{00000000-0005-0000-0000-000019000000}"/>
    <cellStyle name="Comma 2 10 2 4 3" xfId="2363" xr:uid="{00000000-0005-0000-0000-00001A000000}"/>
    <cellStyle name="Comma 2 10 2 4 3 2" xfId="4771" xr:uid="{00000000-0005-0000-0000-00001B000000}"/>
    <cellStyle name="Comma 2 10 2 4 3 3" xfId="7178" xr:uid="{00000000-0005-0000-0000-00001C000000}"/>
    <cellStyle name="Comma 2 10 2 4 4" xfId="3171" xr:uid="{00000000-0005-0000-0000-00001D000000}"/>
    <cellStyle name="Comma 2 10 2 4 5" xfId="5578" xr:uid="{00000000-0005-0000-0000-00001E000000}"/>
    <cellStyle name="Comma 2 10 2 5" xfId="963" xr:uid="{00000000-0005-0000-0000-00001F000000}"/>
    <cellStyle name="Comma 2 10 2 5 2" xfId="3371" xr:uid="{00000000-0005-0000-0000-000020000000}"/>
    <cellStyle name="Comma 2 10 2 5 3" xfId="5778" xr:uid="{00000000-0005-0000-0000-000021000000}"/>
    <cellStyle name="Comma 2 10 2 6" xfId="1763" xr:uid="{00000000-0005-0000-0000-000022000000}"/>
    <cellStyle name="Comma 2 10 2 6 2" xfId="4171" xr:uid="{00000000-0005-0000-0000-000023000000}"/>
    <cellStyle name="Comma 2 10 2 6 3" xfId="6578" xr:uid="{00000000-0005-0000-0000-000024000000}"/>
    <cellStyle name="Comma 2 10 2 7" xfId="2571" xr:uid="{00000000-0005-0000-0000-000025000000}"/>
    <cellStyle name="Comma 2 10 2 8" xfId="4978" xr:uid="{00000000-0005-0000-0000-000026000000}"/>
    <cellStyle name="Comma 2 10 3" xfId="262" xr:uid="{00000000-0005-0000-0000-000027000000}"/>
    <cellStyle name="Comma 2 10 3 2" xfId="1063" xr:uid="{00000000-0005-0000-0000-000028000000}"/>
    <cellStyle name="Comma 2 10 3 2 2" xfId="3471" xr:uid="{00000000-0005-0000-0000-000029000000}"/>
    <cellStyle name="Comma 2 10 3 2 3" xfId="5878" xr:uid="{00000000-0005-0000-0000-00002A000000}"/>
    <cellStyle name="Comma 2 10 3 3" xfId="1863" xr:uid="{00000000-0005-0000-0000-00002B000000}"/>
    <cellStyle name="Comma 2 10 3 3 2" xfId="4271" xr:uid="{00000000-0005-0000-0000-00002C000000}"/>
    <cellStyle name="Comma 2 10 3 3 3" xfId="6678" xr:uid="{00000000-0005-0000-0000-00002D000000}"/>
    <cellStyle name="Comma 2 10 3 4" xfId="2671" xr:uid="{00000000-0005-0000-0000-00002E000000}"/>
    <cellStyle name="Comma 2 10 3 5" xfId="5078" xr:uid="{00000000-0005-0000-0000-00002F000000}"/>
    <cellStyle name="Comma 2 10 4" xfId="462" xr:uid="{00000000-0005-0000-0000-000030000000}"/>
    <cellStyle name="Comma 2 10 4 2" xfId="1263" xr:uid="{00000000-0005-0000-0000-000031000000}"/>
    <cellStyle name="Comma 2 10 4 2 2" xfId="3671" xr:uid="{00000000-0005-0000-0000-000032000000}"/>
    <cellStyle name="Comma 2 10 4 2 3" xfId="6078" xr:uid="{00000000-0005-0000-0000-000033000000}"/>
    <cellStyle name="Comma 2 10 4 3" xfId="2063" xr:uid="{00000000-0005-0000-0000-000034000000}"/>
    <cellStyle name="Comma 2 10 4 3 2" xfId="4471" xr:uid="{00000000-0005-0000-0000-000035000000}"/>
    <cellStyle name="Comma 2 10 4 3 3" xfId="6878" xr:uid="{00000000-0005-0000-0000-000036000000}"/>
    <cellStyle name="Comma 2 10 4 4" xfId="2871" xr:uid="{00000000-0005-0000-0000-000037000000}"/>
    <cellStyle name="Comma 2 10 4 5" xfId="5278" xr:uid="{00000000-0005-0000-0000-000038000000}"/>
    <cellStyle name="Comma 2 10 5" xfId="662" xr:uid="{00000000-0005-0000-0000-000039000000}"/>
    <cellStyle name="Comma 2 10 5 2" xfId="1463" xr:uid="{00000000-0005-0000-0000-00003A000000}"/>
    <cellStyle name="Comma 2 10 5 2 2" xfId="3871" xr:uid="{00000000-0005-0000-0000-00003B000000}"/>
    <cellStyle name="Comma 2 10 5 2 3" xfId="6278" xr:uid="{00000000-0005-0000-0000-00003C000000}"/>
    <cellStyle name="Comma 2 10 5 3" xfId="2263" xr:uid="{00000000-0005-0000-0000-00003D000000}"/>
    <cellStyle name="Comma 2 10 5 3 2" xfId="4671" xr:uid="{00000000-0005-0000-0000-00003E000000}"/>
    <cellStyle name="Comma 2 10 5 3 3" xfId="7078" xr:uid="{00000000-0005-0000-0000-00003F000000}"/>
    <cellStyle name="Comma 2 10 5 4" xfId="3071" xr:uid="{00000000-0005-0000-0000-000040000000}"/>
    <cellStyle name="Comma 2 10 5 5" xfId="5478" xr:uid="{00000000-0005-0000-0000-000041000000}"/>
    <cellStyle name="Comma 2 10 6" xfId="863" xr:uid="{00000000-0005-0000-0000-000042000000}"/>
    <cellStyle name="Comma 2 10 6 2" xfId="3271" xr:uid="{00000000-0005-0000-0000-000043000000}"/>
    <cellStyle name="Comma 2 10 6 3" xfId="5678" xr:uid="{00000000-0005-0000-0000-000044000000}"/>
    <cellStyle name="Comma 2 10 7" xfId="1663" xr:uid="{00000000-0005-0000-0000-000045000000}"/>
    <cellStyle name="Comma 2 10 7 2" xfId="4071" xr:uid="{00000000-0005-0000-0000-000046000000}"/>
    <cellStyle name="Comma 2 10 7 3" xfId="6478" xr:uid="{00000000-0005-0000-0000-000047000000}"/>
    <cellStyle name="Comma 2 10 8" xfId="2471" xr:uid="{00000000-0005-0000-0000-000048000000}"/>
    <cellStyle name="Comma 2 10 9" xfId="4878" xr:uid="{00000000-0005-0000-0000-000049000000}"/>
    <cellStyle name="Comma 2 11" xfId="112" xr:uid="{00000000-0005-0000-0000-00004A000000}"/>
    <cellStyle name="Comma 2 11 2" xfId="312" xr:uid="{00000000-0005-0000-0000-00004B000000}"/>
    <cellStyle name="Comma 2 11 2 2" xfId="1113" xr:uid="{00000000-0005-0000-0000-00004C000000}"/>
    <cellStyle name="Comma 2 11 2 2 2" xfId="3521" xr:uid="{00000000-0005-0000-0000-00004D000000}"/>
    <cellStyle name="Comma 2 11 2 2 3" xfId="5928" xr:uid="{00000000-0005-0000-0000-00004E000000}"/>
    <cellStyle name="Comma 2 11 2 3" xfId="1913" xr:uid="{00000000-0005-0000-0000-00004F000000}"/>
    <cellStyle name="Comma 2 11 2 3 2" xfId="4321" xr:uid="{00000000-0005-0000-0000-000050000000}"/>
    <cellStyle name="Comma 2 11 2 3 3" xfId="6728" xr:uid="{00000000-0005-0000-0000-000051000000}"/>
    <cellStyle name="Comma 2 11 2 4" xfId="2721" xr:uid="{00000000-0005-0000-0000-000052000000}"/>
    <cellStyle name="Comma 2 11 2 5" xfId="5128" xr:uid="{00000000-0005-0000-0000-000053000000}"/>
    <cellStyle name="Comma 2 11 3" xfId="512" xr:uid="{00000000-0005-0000-0000-000054000000}"/>
    <cellStyle name="Comma 2 11 3 2" xfId="1313" xr:uid="{00000000-0005-0000-0000-000055000000}"/>
    <cellStyle name="Comma 2 11 3 2 2" xfId="3721" xr:uid="{00000000-0005-0000-0000-000056000000}"/>
    <cellStyle name="Comma 2 11 3 2 3" xfId="6128" xr:uid="{00000000-0005-0000-0000-000057000000}"/>
    <cellStyle name="Comma 2 11 3 3" xfId="2113" xr:uid="{00000000-0005-0000-0000-000058000000}"/>
    <cellStyle name="Comma 2 11 3 3 2" xfId="4521" xr:uid="{00000000-0005-0000-0000-000059000000}"/>
    <cellStyle name="Comma 2 11 3 3 3" xfId="6928" xr:uid="{00000000-0005-0000-0000-00005A000000}"/>
    <cellStyle name="Comma 2 11 3 4" xfId="2921" xr:uid="{00000000-0005-0000-0000-00005B000000}"/>
    <cellStyle name="Comma 2 11 3 5" xfId="5328" xr:uid="{00000000-0005-0000-0000-00005C000000}"/>
    <cellStyle name="Comma 2 11 4" xfId="712" xr:uid="{00000000-0005-0000-0000-00005D000000}"/>
    <cellStyle name="Comma 2 11 4 2" xfId="1513" xr:uid="{00000000-0005-0000-0000-00005E000000}"/>
    <cellStyle name="Comma 2 11 4 2 2" xfId="3921" xr:uid="{00000000-0005-0000-0000-00005F000000}"/>
    <cellStyle name="Comma 2 11 4 2 3" xfId="6328" xr:uid="{00000000-0005-0000-0000-000060000000}"/>
    <cellStyle name="Comma 2 11 4 3" xfId="2313" xr:uid="{00000000-0005-0000-0000-000061000000}"/>
    <cellStyle name="Comma 2 11 4 3 2" xfId="4721" xr:uid="{00000000-0005-0000-0000-000062000000}"/>
    <cellStyle name="Comma 2 11 4 3 3" xfId="7128" xr:uid="{00000000-0005-0000-0000-000063000000}"/>
    <cellStyle name="Comma 2 11 4 4" xfId="3121" xr:uid="{00000000-0005-0000-0000-000064000000}"/>
    <cellStyle name="Comma 2 11 4 5" xfId="5528" xr:uid="{00000000-0005-0000-0000-000065000000}"/>
    <cellStyle name="Comma 2 11 5" xfId="913" xr:uid="{00000000-0005-0000-0000-000066000000}"/>
    <cellStyle name="Comma 2 11 5 2" xfId="3321" xr:uid="{00000000-0005-0000-0000-000067000000}"/>
    <cellStyle name="Comma 2 11 5 3" xfId="5728" xr:uid="{00000000-0005-0000-0000-000068000000}"/>
    <cellStyle name="Comma 2 11 6" xfId="1713" xr:uid="{00000000-0005-0000-0000-000069000000}"/>
    <cellStyle name="Comma 2 11 6 2" xfId="4121" xr:uid="{00000000-0005-0000-0000-00006A000000}"/>
    <cellStyle name="Comma 2 11 6 3" xfId="6528" xr:uid="{00000000-0005-0000-0000-00006B000000}"/>
    <cellStyle name="Comma 2 11 7" xfId="2521" xr:uid="{00000000-0005-0000-0000-00006C000000}"/>
    <cellStyle name="Comma 2 11 8" xfId="4928" xr:uid="{00000000-0005-0000-0000-00006D000000}"/>
    <cellStyle name="Comma 2 12" xfId="212" xr:uid="{00000000-0005-0000-0000-00006E000000}"/>
    <cellStyle name="Comma 2 12 2" xfId="1013" xr:uid="{00000000-0005-0000-0000-00006F000000}"/>
    <cellStyle name="Comma 2 12 2 2" xfId="3421" xr:uid="{00000000-0005-0000-0000-000070000000}"/>
    <cellStyle name="Comma 2 12 2 3" xfId="5828" xr:uid="{00000000-0005-0000-0000-000071000000}"/>
    <cellStyle name="Comma 2 12 3" xfId="1813" xr:uid="{00000000-0005-0000-0000-000072000000}"/>
    <cellStyle name="Comma 2 12 3 2" xfId="4221" xr:uid="{00000000-0005-0000-0000-000073000000}"/>
    <cellStyle name="Comma 2 12 3 3" xfId="6628" xr:uid="{00000000-0005-0000-0000-000074000000}"/>
    <cellStyle name="Comma 2 12 4" xfId="2621" xr:uid="{00000000-0005-0000-0000-000075000000}"/>
    <cellStyle name="Comma 2 12 5" xfId="5028" xr:uid="{00000000-0005-0000-0000-000076000000}"/>
    <cellStyle name="Comma 2 13" xfId="412" xr:uid="{00000000-0005-0000-0000-000077000000}"/>
    <cellStyle name="Comma 2 13 2" xfId="1213" xr:uid="{00000000-0005-0000-0000-000078000000}"/>
    <cellStyle name="Comma 2 13 2 2" xfId="3621" xr:uid="{00000000-0005-0000-0000-000079000000}"/>
    <cellStyle name="Comma 2 13 2 3" xfId="6028" xr:uid="{00000000-0005-0000-0000-00007A000000}"/>
    <cellStyle name="Comma 2 13 3" xfId="2013" xr:uid="{00000000-0005-0000-0000-00007B000000}"/>
    <cellStyle name="Comma 2 13 3 2" xfId="4421" xr:uid="{00000000-0005-0000-0000-00007C000000}"/>
    <cellStyle name="Comma 2 13 3 3" xfId="6828" xr:uid="{00000000-0005-0000-0000-00007D000000}"/>
    <cellStyle name="Comma 2 13 4" xfId="2821" xr:uid="{00000000-0005-0000-0000-00007E000000}"/>
    <cellStyle name="Comma 2 13 5" xfId="5228" xr:uid="{00000000-0005-0000-0000-00007F000000}"/>
    <cellStyle name="Comma 2 14" xfId="612" xr:uid="{00000000-0005-0000-0000-000080000000}"/>
    <cellStyle name="Comma 2 14 2" xfId="1413" xr:uid="{00000000-0005-0000-0000-000081000000}"/>
    <cellStyle name="Comma 2 14 2 2" xfId="3821" xr:uid="{00000000-0005-0000-0000-000082000000}"/>
    <cellStyle name="Comma 2 14 2 3" xfId="6228" xr:uid="{00000000-0005-0000-0000-000083000000}"/>
    <cellStyle name="Comma 2 14 3" xfId="2213" xr:uid="{00000000-0005-0000-0000-000084000000}"/>
    <cellStyle name="Comma 2 14 3 2" xfId="4621" xr:uid="{00000000-0005-0000-0000-000085000000}"/>
    <cellStyle name="Comma 2 14 3 3" xfId="7028" xr:uid="{00000000-0005-0000-0000-000086000000}"/>
    <cellStyle name="Comma 2 14 4" xfId="3021" xr:uid="{00000000-0005-0000-0000-000087000000}"/>
    <cellStyle name="Comma 2 14 5" xfId="5428" xr:uid="{00000000-0005-0000-0000-000088000000}"/>
    <cellStyle name="Comma 2 15" xfId="813" xr:uid="{00000000-0005-0000-0000-000089000000}"/>
    <cellStyle name="Comma 2 15 2" xfId="3221" xr:uid="{00000000-0005-0000-0000-00008A000000}"/>
    <cellStyle name="Comma 2 15 3" xfId="5628" xr:uid="{00000000-0005-0000-0000-00008B000000}"/>
    <cellStyle name="Comma 2 16" xfId="1613" xr:uid="{00000000-0005-0000-0000-00008C000000}"/>
    <cellStyle name="Comma 2 16 2" xfId="4021" xr:uid="{00000000-0005-0000-0000-00008D000000}"/>
    <cellStyle name="Comma 2 16 3" xfId="6428" xr:uid="{00000000-0005-0000-0000-00008E000000}"/>
    <cellStyle name="Comma 2 17" xfId="2416" xr:uid="{00000000-0005-0000-0000-00008F000000}"/>
    <cellStyle name="Comma 2 18" xfId="4823" xr:uid="{00000000-0005-0000-0000-000090000000}"/>
    <cellStyle name="Comma 2 2" xfId="11" xr:uid="{00000000-0005-0000-0000-000091000000}"/>
    <cellStyle name="Comma 2 2 10" xfId="614" xr:uid="{00000000-0005-0000-0000-000092000000}"/>
    <cellStyle name="Comma 2 2 10 2" xfId="1415" xr:uid="{00000000-0005-0000-0000-000093000000}"/>
    <cellStyle name="Comma 2 2 10 2 2" xfId="3823" xr:uid="{00000000-0005-0000-0000-000094000000}"/>
    <cellStyle name="Comma 2 2 10 2 3" xfId="6230" xr:uid="{00000000-0005-0000-0000-000095000000}"/>
    <cellStyle name="Comma 2 2 10 3" xfId="2215" xr:uid="{00000000-0005-0000-0000-000096000000}"/>
    <cellStyle name="Comma 2 2 10 3 2" xfId="4623" xr:uid="{00000000-0005-0000-0000-000097000000}"/>
    <cellStyle name="Comma 2 2 10 3 3" xfId="7030" xr:uid="{00000000-0005-0000-0000-000098000000}"/>
    <cellStyle name="Comma 2 2 10 4" xfId="3023" xr:uid="{00000000-0005-0000-0000-000099000000}"/>
    <cellStyle name="Comma 2 2 10 5" xfId="5430" xr:uid="{00000000-0005-0000-0000-00009A000000}"/>
    <cellStyle name="Comma 2 2 11" xfId="815" xr:uid="{00000000-0005-0000-0000-00009B000000}"/>
    <cellStyle name="Comma 2 2 11 2" xfId="3223" xr:uid="{00000000-0005-0000-0000-00009C000000}"/>
    <cellStyle name="Comma 2 2 11 3" xfId="5630" xr:uid="{00000000-0005-0000-0000-00009D000000}"/>
    <cellStyle name="Comma 2 2 12" xfId="1615" xr:uid="{00000000-0005-0000-0000-00009E000000}"/>
    <cellStyle name="Comma 2 2 12 2" xfId="4023" xr:uid="{00000000-0005-0000-0000-00009F000000}"/>
    <cellStyle name="Comma 2 2 12 3" xfId="6430" xr:uid="{00000000-0005-0000-0000-0000A0000000}"/>
    <cellStyle name="Comma 2 2 13" xfId="2421" xr:uid="{00000000-0005-0000-0000-0000A1000000}"/>
    <cellStyle name="Comma 2 2 14" xfId="4828" xr:uid="{00000000-0005-0000-0000-0000A2000000}"/>
    <cellStyle name="Comma 2 2 2" xfId="23" xr:uid="{00000000-0005-0000-0000-0000A3000000}"/>
    <cellStyle name="Comma 2 2 2 10" xfId="4839" xr:uid="{00000000-0005-0000-0000-0000A4000000}"/>
    <cellStyle name="Comma 2 2 2 2" xfId="74" xr:uid="{00000000-0005-0000-0000-0000A5000000}"/>
    <cellStyle name="Comma 2 2 2 2 2" xfId="174" xr:uid="{00000000-0005-0000-0000-0000A6000000}"/>
    <cellStyle name="Comma 2 2 2 2 2 2" xfId="374" xr:uid="{00000000-0005-0000-0000-0000A7000000}"/>
    <cellStyle name="Comma 2 2 2 2 2 2 2" xfId="1175" xr:uid="{00000000-0005-0000-0000-0000A8000000}"/>
    <cellStyle name="Comma 2 2 2 2 2 2 2 2" xfId="3583" xr:uid="{00000000-0005-0000-0000-0000A9000000}"/>
    <cellStyle name="Comma 2 2 2 2 2 2 2 3" xfId="5990" xr:uid="{00000000-0005-0000-0000-0000AA000000}"/>
    <cellStyle name="Comma 2 2 2 2 2 2 3" xfId="1975" xr:uid="{00000000-0005-0000-0000-0000AB000000}"/>
    <cellStyle name="Comma 2 2 2 2 2 2 3 2" xfId="4383" xr:uid="{00000000-0005-0000-0000-0000AC000000}"/>
    <cellStyle name="Comma 2 2 2 2 2 2 3 3" xfId="6790" xr:uid="{00000000-0005-0000-0000-0000AD000000}"/>
    <cellStyle name="Comma 2 2 2 2 2 2 4" xfId="2783" xr:uid="{00000000-0005-0000-0000-0000AE000000}"/>
    <cellStyle name="Comma 2 2 2 2 2 2 5" xfId="5190" xr:uid="{00000000-0005-0000-0000-0000AF000000}"/>
    <cellStyle name="Comma 2 2 2 2 2 3" xfId="574" xr:uid="{00000000-0005-0000-0000-0000B0000000}"/>
    <cellStyle name="Comma 2 2 2 2 2 3 2" xfId="1375" xr:uid="{00000000-0005-0000-0000-0000B1000000}"/>
    <cellStyle name="Comma 2 2 2 2 2 3 2 2" xfId="3783" xr:uid="{00000000-0005-0000-0000-0000B2000000}"/>
    <cellStyle name="Comma 2 2 2 2 2 3 2 3" xfId="6190" xr:uid="{00000000-0005-0000-0000-0000B3000000}"/>
    <cellStyle name="Comma 2 2 2 2 2 3 3" xfId="2175" xr:uid="{00000000-0005-0000-0000-0000B4000000}"/>
    <cellStyle name="Comma 2 2 2 2 2 3 3 2" xfId="4583" xr:uid="{00000000-0005-0000-0000-0000B5000000}"/>
    <cellStyle name="Comma 2 2 2 2 2 3 3 3" xfId="6990" xr:uid="{00000000-0005-0000-0000-0000B6000000}"/>
    <cellStyle name="Comma 2 2 2 2 2 3 4" xfId="2983" xr:uid="{00000000-0005-0000-0000-0000B7000000}"/>
    <cellStyle name="Comma 2 2 2 2 2 3 5" xfId="5390" xr:uid="{00000000-0005-0000-0000-0000B8000000}"/>
    <cellStyle name="Comma 2 2 2 2 2 4" xfId="774" xr:uid="{00000000-0005-0000-0000-0000B9000000}"/>
    <cellStyle name="Comma 2 2 2 2 2 4 2" xfId="1575" xr:uid="{00000000-0005-0000-0000-0000BA000000}"/>
    <cellStyle name="Comma 2 2 2 2 2 4 2 2" xfId="3983" xr:uid="{00000000-0005-0000-0000-0000BB000000}"/>
    <cellStyle name="Comma 2 2 2 2 2 4 2 3" xfId="6390" xr:uid="{00000000-0005-0000-0000-0000BC000000}"/>
    <cellStyle name="Comma 2 2 2 2 2 4 3" xfId="2375" xr:uid="{00000000-0005-0000-0000-0000BD000000}"/>
    <cellStyle name="Comma 2 2 2 2 2 4 3 2" xfId="4783" xr:uid="{00000000-0005-0000-0000-0000BE000000}"/>
    <cellStyle name="Comma 2 2 2 2 2 4 3 3" xfId="7190" xr:uid="{00000000-0005-0000-0000-0000BF000000}"/>
    <cellStyle name="Comma 2 2 2 2 2 4 4" xfId="3183" xr:uid="{00000000-0005-0000-0000-0000C0000000}"/>
    <cellStyle name="Comma 2 2 2 2 2 4 5" xfId="5590" xr:uid="{00000000-0005-0000-0000-0000C1000000}"/>
    <cellStyle name="Comma 2 2 2 2 2 5" xfId="975" xr:uid="{00000000-0005-0000-0000-0000C2000000}"/>
    <cellStyle name="Comma 2 2 2 2 2 5 2" xfId="3383" xr:uid="{00000000-0005-0000-0000-0000C3000000}"/>
    <cellStyle name="Comma 2 2 2 2 2 5 3" xfId="5790" xr:uid="{00000000-0005-0000-0000-0000C4000000}"/>
    <cellStyle name="Comma 2 2 2 2 2 6" xfId="1775" xr:uid="{00000000-0005-0000-0000-0000C5000000}"/>
    <cellStyle name="Comma 2 2 2 2 2 6 2" xfId="4183" xr:uid="{00000000-0005-0000-0000-0000C6000000}"/>
    <cellStyle name="Comma 2 2 2 2 2 6 3" xfId="6590" xr:uid="{00000000-0005-0000-0000-0000C7000000}"/>
    <cellStyle name="Comma 2 2 2 2 2 7" xfId="2583" xr:uid="{00000000-0005-0000-0000-0000C8000000}"/>
    <cellStyle name="Comma 2 2 2 2 2 8" xfId="4990" xr:uid="{00000000-0005-0000-0000-0000C9000000}"/>
    <cellStyle name="Comma 2 2 2 2 3" xfId="274" xr:uid="{00000000-0005-0000-0000-0000CA000000}"/>
    <cellStyle name="Comma 2 2 2 2 3 2" xfId="1075" xr:uid="{00000000-0005-0000-0000-0000CB000000}"/>
    <cellStyle name="Comma 2 2 2 2 3 2 2" xfId="3483" xr:uid="{00000000-0005-0000-0000-0000CC000000}"/>
    <cellStyle name="Comma 2 2 2 2 3 2 3" xfId="5890" xr:uid="{00000000-0005-0000-0000-0000CD000000}"/>
    <cellStyle name="Comma 2 2 2 2 3 3" xfId="1875" xr:uid="{00000000-0005-0000-0000-0000CE000000}"/>
    <cellStyle name="Comma 2 2 2 2 3 3 2" xfId="4283" xr:uid="{00000000-0005-0000-0000-0000CF000000}"/>
    <cellStyle name="Comma 2 2 2 2 3 3 3" xfId="6690" xr:uid="{00000000-0005-0000-0000-0000D0000000}"/>
    <cellStyle name="Comma 2 2 2 2 3 4" xfId="2683" xr:uid="{00000000-0005-0000-0000-0000D1000000}"/>
    <cellStyle name="Comma 2 2 2 2 3 5" xfId="5090" xr:uid="{00000000-0005-0000-0000-0000D2000000}"/>
    <cellStyle name="Comma 2 2 2 2 4" xfId="474" xr:uid="{00000000-0005-0000-0000-0000D3000000}"/>
    <cellStyle name="Comma 2 2 2 2 4 2" xfId="1275" xr:uid="{00000000-0005-0000-0000-0000D4000000}"/>
    <cellStyle name="Comma 2 2 2 2 4 2 2" xfId="3683" xr:uid="{00000000-0005-0000-0000-0000D5000000}"/>
    <cellStyle name="Comma 2 2 2 2 4 2 3" xfId="6090" xr:uid="{00000000-0005-0000-0000-0000D6000000}"/>
    <cellStyle name="Comma 2 2 2 2 4 3" xfId="2075" xr:uid="{00000000-0005-0000-0000-0000D7000000}"/>
    <cellStyle name="Comma 2 2 2 2 4 3 2" xfId="4483" xr:uid="{00000000-0005-0000-0000-0000D8000000}"/>
    <cellStyle name="Comma 2 2 2 2 4 3 3" xfId="6890" xr:uid="{00000000-0005-0000-0000-0000D9000000}"/>
    <cellStyle name="Comma 2 2 2 2 4 4" xfId="2883" xr:uid="{00000000-0005-0000-0000-0000DA000000}"/>
    <cellStyle name="Comma 2 2 2 2 4 5" xfId="5290" xr:uid="{00000000-0005-0000-0000-0000DB000000}"/>
    <cellStyle name="Comma 2 2 2 2 5" xfId="674" xr:uid="{00000000-0005-0000-0000-0000DC000000}"/>
    <cellStyle name="Comma 2 2 2 2 5 2" xfId="1475" xr:uid="{00000000-0005-0000-0000-0000DD000000}"/>
    <cellStyle name="Comma 2 2 2 2 5 2 2" xfId="3883" xr:uid="{00000000-0005-0000-0000-0000DE000000}"/>
    <cellStyle name="Comma 2 2 2 2 5 2 3" xfId="6290" xr:uid="{00000000-0005-0000-0000-0000DF000000}"/>
    <cellStyle name="Comma 2 2 2 2 5 3" xfId="2275" xr:uid="{00000000-0005-0000-0000-0000E0000000}"/>
    <cellStyle name="Comma 2 2 2 2 5 3 2" xfId="4683" xr:uid="{00000000-0005-0000-0000-0000E1000000}"/>
    <cellStyle name="Comma 2 2 2 2 5 3 3" xfId="7090" xr:uid="{00000000-0005-0000-0000-0000E2000000}"/>
    <cellStyle name="Comma 2 2 2 2 5 4" xfId="3083" xr:uid="{00000000-0005-0000-0000-0000E3000000}"/>
    <cellStyle name="Comma 2 2 2 2 5 5" xfId="5490" xr:uid="{00000000-0005-0000-0000-0000E4000000}"/>
    <cellStyle name="Comma 2 2 2 2 6" xfId="875" xr:uid="{00000000-0005-0000-0000-0000E5000000}"/>
    <cellStyle name="Comma 2 2 2 2 6 2" xfId="3283" xr:uid="{00000000-0005-0000-0000-0000E6000000}"/>
    <cellStyle name="Comma 2 2 2 2 6 3" xfId="5690" xr:uid="{00000000-0005-0000-0000-0000E7000000}"/>
    <cellStyle name="Comma 2 2 2 2 7" xfId="1675" xr:uid="{00000000-0005-0000-0000-0000E8000000}"/>
    <cellStyle name="Comma 2 2 2 2 7 2" xfId="4083" xr:uid="{00000000-0005-0000-0000-0000E9000000}"/>
    <cellStyle name="Comma 2 2 2 2 7 3" xfId="6490" xr:uid="{00000000-0005-0000-0000-0000EA000000}"/>
    <cellStyle name="Comma 2 2 2 2 8" xfId="2483" xr:uid="{00000000-0005-0000-0000-0000EB000000}"/>
    <cellStyle name="Comma 2 2 2 2 9" xfId="4890" xr:uid="{00000000-0005-0000-0000-0000EC000000}"/>
    <cellStyle name="Comma 2 2 2 3" xfId="124" xr:uid="{00000000-0005-0000-0000-0000ED000000}"/>
    <cellStyle name="Comma 2 2 2 3 2" xfId="324" xr:uid="{00000000-0005-0000-0000-0000EE000000}"/>
    <cellStyle name="Comma 2 2 2 3 2 2" xfId="1125" xr:uid="{00000000-0005-0000-0000-0000EF000000}"/>
    <cellStyle name="Comma 2 2 2 3 2 2 2" xfId="3533" xr:uid="{00000000-0005-0000-0000-0000F0000000}"/>
    <cellStyle name="Comma 2 2 2 3 2 2 3" xfId="5940" xr:uid="{00000000-0005-0000-0000-0000F1000000}"/>
    <cellStyle name="Comma 2 2 2 3 2 3" xfId="1925" xr:uid="{00000000-0005-0000-0000-0000F2000000}"/>
    <cellStyle name="Comma 2 2 2 3 2 3 2" xfId="4333" xr:uid="{00000000-0005-0000-0000-0000F3000000}"/>
    <cellStyle name="Comma 2 2 2 3 2 3 3" xfId="6740" xr:uid="{00000000-0005-0000-0000-0000F4000000}"/>
    <cellStyle name="Comma 2 2 2 3 2 4" xfId="2733" xr:uid="{00000000-0005-0000-0000-0000F5000000}"/>
    <cellStyle name="Comma 2 2 2 3 2 5" xfId="5140" xr:uid="{00000000-0005-0000-0000-0000F6000000}"/>
    <cellStyle name="Comma 2 2 2 3 3" xfId="524" xr:uid="{00000000-0005-0000-0000-0000F7000000}"/>
    <cellStyle name="Comma 2 2 2 3 3 2" xfId="1325" xr:uid="{00000000-0005-0000-0000-0000F8000000}"/>
    <cellStyle name="Comma 2 2 2 3 3 2 2" xfId="3733" xr:uid="{00000000-0005-0000-0000-0000F9000000}"/>
    <cellStyle name="Comma 2 2 2 3 3 2 3" xfId="6140" xr:uid="{00000000-0005-0000-0000-0000FA000000}"/>
    <cellStyle name="Comma 2 2 2 3 3 3" xfId="2125" xr:uid="{00000000-0005-0000-0000-0000FB000000}"/>
    <cellStyle name="Comma 2 2 2 3 3 3 2" xfId="4533" xr:uid="{00000000-0005-0000-0000-0000FC000000}"/>
    <cellStyle name="Comma 2 2 2 3 3 3 3" xfId="6940" xr:uid="{00000000-0005-0000-0000-0000FD000000}"/>
    <cellStyle name="Comma 2 2 2 3 3 4" xfId="2933" xr:uid="{00000000-0005-0000-0000-0000FE000000}"/>
    <cellStyle name="Comma 2 2 2 3 3 5" xfId="5340" xr:uid="{00000000-0005-0000-0000-0000FF000000}"/>
    <cellStyle name="Comma 2 2 2 3 4" xfId="724" xr:uid="{00000000-0005-0000-0000-000000010000}"/>
    <cellStyle name="Comma 2 2 2 3 4 2" xfId="1525" xr:uid="{00000000-0005-0000-0000-000001010000}"/>
    <cellStyle name="Comma 2 2 2 3 4 2 2" xfId="3933" xr:uid="{00000000-0005-0000-0000-000002010000}"/>
    <cellStyle name="Comma 2 2 2 3 4 2 3" xfId="6340" xr:uid="{00000000-0005-0000-0000-000003010000}"/>
    <cellStyle name="Comma 2 2 2 3 4 3" xfId="2325" xr:uid="{00000000-0005-0000-0000-000004010000}"/>
    <cellStyle name="Comma 2 2 2 3 4 3 2" xfId="4733" xr:uid="{00000000-0005-0000-0000-000005010000}"/>
    <cellStyle name="Comma 2 2 2 3 4 3 3" xfId="7140" xr:uid="{00000000-0005-0000-0000-000006010000}"/>
    <cellStyle name="Comma 2 2 2 3 4 4" xfId="3133" xr:uid="{00000000-0005-0000-0000-000007010000}"/>
    <cellStyle name="Comma 2 2 2 3 4 5" xfId="5540" xr:uid="{00000000-0005-0000-0000-000008010000}"/>
    <cellStyle name="Comma 2 2 2 3 5" xfId="925" xr:uid="{00000000-0005-0000-0000-000009010000}"/>
    <cellStyle name="Comma 2 2 2 3 5 2" xfId="3333" xr:uid="{00000000-0005-0000-0000-00000A010000}"/>
    <cellStyle name="Comma 2 2 2 3 5 3" xfId="5740" xr:uid="{00000000-0005-0000-0000-00000B010000}"/>
    <cellStyle name="Comma 2 2 2 3 6" xfId="1725" xr:uid="{00000000-0005-0000-0000-00000C010000}"/>
    <cellStyle name="Comma 2 2 2 3 6 2" xfId="4133" xr:uid="{00000000-0005-0000-0000-00000D010000}"/>
    <cellStyle name="Comma 2 2 2 3 6 3" xfId="6540" xr:uid="{00000000-0005-0000-0000-00000E010000}"/>
    <cellStyle name="Comma 2 2 2 3 7" xfId="2533" xr:uid="{00000000-0005-0000-0000-00000F010000}"/>
    <cellStyle name="Comma 2 2 2 3 8" xfId="4940" xr:uid="{00000000-0005-0000-0000-000010010000}"/>
    <cellStyle name="Comma 2 2 2 4" xfId="224" xr:uid="{00000000-0005-0000-0000-000011010000}"/>
    <cellStyle name="Comma 2 2 2 4 2" xfId="1025" xr:uid="{00000000-0005-0000-0000-000012010000}"/>
    <cellStyle name="Comma 2 2 2 4 2 2" xfId="3433" xr:uid="{00000000-0005-0000-0000-000013010000}"/>
    <cellStyle name="Comma 2 2 2 4 2 3" xfId="5840" xr:uid="{00000000-0005-0000-0000-000014010000}"/>
    <cellStyle name="Comma 2 2 2 4 3" xfId="1825" xr:uid="{00000000-0005-0000-0000-000015010000}"/>
    <cellStyle name="Comma 2 2 2 4 3 2" xfId="4233" xr:uid="{00000000-0005-0000-0000-000016010000}"/>
    <cellStyle name="Comma 2 2 2 4 3 3" xfId="6640" xr:uid="{00000000-0005-0000-0000-000017010000}"/>
    <cellStyle name="Comma 2 2 2 4 4" xfId="2633" xr:uid="{00000000-0005-0000-0000-000018010000}"/>
    <cellStyle name="Comma 2 2 2 4 5" xfId="5040" xr:uid="{00000000-0005-0000-0000-000019010000}"/>
    <cellStyle name="Comma 2 2 2 5" xfId="424" xr:uid="{00000000-0005-0000-0000-00001A010000}"/>
    <cellStyle name="Comma 2 2 2 5 2" xfId="1225" xr:uid="{00000000-0005-0000-0000-00001B010000}"/>
    <cellStyle name="Comma 2 2 2 5 2 2" xfId="3633" xr:uid="{00000000-0005-0000-0000-00001C010000}"/>
    <cellStyle name="Comma 2 2 2 5 2 3" xfId="6040" xr:uid="{00000000-0005-0000-0000-00001D010000}"/>
    <cellStyle name="Comma 2 2 2 5 3" xfId="2025" xr:uid="{00000000-0005-0000-0000-00001E010000}"/>
    <cellStyle name="Comma 2 2 2 5 3 2" xfId="4433" xr:uid="{00000000-0005-0000-0000-00001F010000}"/>
    <cellStyle name="Comma 2 2 2 5 3 3" xfId="6840" xr:uid="{00000000-0005-0000-0000-000020010000}"/>
    <cellStyle name="Comma 2 2 2 5 4" xfId="2833" xr:uid="{00000000-0005-0000-0000-000021010000}"/>
    <cellStyle name="Comma 2 2 2 5 5" xfId="5240" xr:uid="{00000000-0005-0000-0000-000022010000}"/>
    <cellStyle name="Comma 2 2 2 6" xfId="624" xr:uid="{00000000-0005-0000-0000-000023010000}"/>
    <cellStyle name="Comma 2 2 2 6 2" xfId="1425" xr:uid="{00000000-0005-0000-0000-000024010000}"/>
    <cellStyle name="Comma 2 2 2 6 2 2" xfId="3833" xr:uid="{00000000-0005-0000-0000-000025010000}"/>
    <cellStyle name="Comma 2 2 2 6 2 3" xfId="6240" xr:uid="{00000000-0005-0000-0000-000026010000}"/>
    <cellStyle name="Comma 2 2 2 6 3" xfId="2225" xr:uid="{00000000-0005-0000-0000-000027010000}"/>
    <cellStyle name="Comma 2 2 2 6 3 2" xfId="4633" xr:uid="{00000000-0005-0000-0000-000028010000}"/>
    <cellStyle name="Comma 2 2 2 6 3 3" xfId="7040" xr:uid="{00000000-0005-0000-0000-000029010000}"/>
    <cellStyle name="Comma 2 2 2 6 4" xfId="3033" xr:uid="{00000000-0005-0000-0000-00002A010000}"/>
    <cellStyle name="Comma 2 2 2 6 5" xfId="5440" xr:uid="{00000000-0005-0000-0000-00002B010000}"/>
    <cellStyle name="Comma 2 2 2 7" xfId="825" xr:uid="{00000000-0005-0000-0000-00002C010000}"/>
    <cellStyle name="Comma 2 2 2 7 2" xfId="3233" xr:uid="{00000000-0005-0000-0000-00002D010000}"/>
    <cellStyle name="Comma 2 2 2 7 3" xfId="5640" xr:uid="{00000000-0005-0000-0000-00002E010000}"/>
    <cellStyle name="Comma 2 2 2 8" xfId="1625" xr:uid="{00000000-0005-0000-0000-00002F010000}"/>
    <cellStyle name="Comma 2 2 2 8 2" xfId="4033" xr:uid="{00000000-0005-0000-0000-000030010000}"/>
    <cellStyle name="Comma 2 2 2 8 3" xfId="6440" xr:uid="{00000000-0005-0000-0000-000031010000}"/>
    <cellStyle name="Comma 2 2 2 9" xfId="2432" xr:uid="{00000000-0005-0000-0000-000032010000}"/>
    <cellStyle name="Comma 2 2 3" xfId="33" xr:uid="{00000000-0005-0000-0000-000033010000}"/>
    <cellStyle name="Comma 2 2 3 10" xfId="4849" xr:uid="{00000000-0005-0000-0000-000034010000}"/>
    <cellStyle name="Comma 2 2 3 2" xfId="84" xr:uid="{00000000-0005-0000-0000-000035010000}"/>
    <cellStyle name="Comma 2 2 3 2 2" xfId="184" xr:uid="{00000000-0005-0000-0000-000036010000}"/>
    <cellStyle name="Comma 2 2 3 2 2 2" xfId="384" xr:uid="{00000000-0005-0000-0000-000037010000}"/>
    <cellStyle name="Comma 2 2 3 2 2 2 2" xfId="1185" xr:uid="{00000000-0005-0000-0000-000038010000}"/>
    <cellStyle name="Comma 2 2 3 2 2 2 2 2" xfId="3593" xr:uid="{00000000-0005-0000-0000-000039010000}"/>
    <cellStyle name="Comma 2 2 3 2 2 2 2 3" xfId="6000" xr:uid="{00000000-0005-0000-0000-00003A010000}"/>
    <cellStyle name="Comma 2 2 3 2 2 2 3" xfId="1985" xr:uid="{00000000-0005-0000-0000-00003B010000}"/>
    <cellStyle name="Comma 2 2 3 2 2 2 3 2" xfId="4393" xr:uid="{00000000-0005-0000-0000-00003C010000}"/>
    <cellStyle name="Comma 2 2 3 2 2 2 3 3" xfId="6800" xr:uid="{00000000-0005-0000-0000-00003D010000}"/>
    <cellStyle name="Comma 2 2 3 2 2 2 4" xfId="2793" xr:uid="{00000000-0005-0000-0000-00003E010000}"/>
    <cellStyle name="Comma 2 2 3 2 2 2 5" xfId="5200" xr:uid="{00000000-0005-0000-0000-00003F010000}"/>
    <cellStyle name="Comma 2 2 3 2 2 3" xfId="584" xr:uid="{00000000-0005-0000-0000-000040010000}"/>
    <cellStyle name="Comma 2 2 3 2 2 3 2" xfId="1385" xr:uid="{00000000-0005-0000-0000-000041010000}"/>
    <cellStyle name="Comma 2 2 3 2 2 3 2 2" xfId="3793" xr:uid="{00000000-0005-0000-0000-000042010000}"/>
    <cellStyle name="Comma 2 2 3 2 2 3 2 3" xfId="6200" xr:uid="{00000000-0005-0000-0000-000043010000}"/>
    <cellStyle name="Comma 2 2 3 2 2 3 3" xfId="2185" xr:uid="{00000000-0005-0000-0000-000044010000}"/>
    <cellStyle name="Comma 2 2 3 2 2 3 3 2" xfId="4593" xr:uid="{00000000-0005-0000-0000-000045010000}"/>
    <cellStyle name="Comma 2 2 3 2 2 3 3 3" xfId="7000" xr:uid="{00000000-0005-0000-0000-000046010000}"/>
    <cellStyle name="Comma 2 2 3 2 2 3 4" xfId="2993" xr:uid="{00000000-0005-0000-0000-000047010000}"/>
    <cellStyle name="Comma 2 2 3 2 2 3 5" xfId="5400" xr:uid="{00000000-0005-0000-0000-000048010000}"/>
    <cellStyle name="Comma 2 2 3 2 2 4" xfId="784" xr:uid="{00000000-0005-0000-0000-000049010000}"/>
    <cellStyle name="Comma 2 2 3 2 2 4 2" xfId="1585" xr:uid="{00000000-0005-0000-0000-00004A010000}"/>
    <cellStyle name="Comma 2 2 3 2 2 4 2 2" xfId="3993" xr:uid="{00000000-0005-0000-0000-00004B010000}"/>
    <cellStyle name="Comma 2 2 3 2 2 4 2 3" xfId="6400" xr:uid="{00000000-0005-0000-0000-00004C010000}"/>
    <cellStyle name="Comma 2 2 3 2 2 4 3" xfId="2385" xr:uid="{00000000-0005-0000-0000-00004D010000}"/>
    <cellStyle name="Comma 2 2 3 2 2 4 3 2" xfId="4793" xr:uid="{00000000-0005-0000-0000-00004E010000}"/>
    <cellStyle name="Comma 2 2 3 2 2 4 3 3" xfId="7200" xr:uid="{00000000-0005-0000-0000-00004F010000}"/>
    <cellStyle name="Comma 2 2 3 2 2 4 4" xfId="3193" xr:uid="{00000000-0005-0000-0000-000050010000}"/>
    <cellStyle name="Comma 2 2 3 2 2 4 5" xfId="5600" xr:uid="{00000000-0005-0000-0000-000051010000}"/>
    <cellStyle name="Comma 2 2 3 2 2 5" xfId="985" xr:uid="{00000000-0005-0000-0000-000052010000}"/>
    <cellStyle name="Comma 2 2 3 2 2 5 2" xfId="3393" xr:uid="{00000000-0005-0000-0000-000053010000}"/>
    <cellStyle name="Comma 2 2 3 2 2 5 3" xfId="5800" xr:uid="{00000000-0005-0000-0000-000054010000}"/>
    <cellStyle name="Comma 2 2 3 2 2 6" xfId="1785" xr:uid="{00000000-0005-0000-0000-000055010000}"/>
    <cellStyle name="Comma 2 2 3 2 2 6 2" xfId="4193" xr:uid="{00000000-0005-0000-0000-000056010000}"/>
    <cellStyle name="Comma 2 2 3 2 2 6 3" xfId="6600" xr:uid="{00000000-0005-0000-0000-000057010000}"/>
    <cellStyle name="Comma 2 2 3 2 2 7" xfId="2593" xr:uid="{00000000-0005-0000-0000-000058010000}"/>
    <cellStyle name="Comma 2 2 3 2 2 8" xfId="5000" xr:uid="{00000000-0005-0000-0000-000059010000}"/>
    <cellStyle name="Comma 2 2 3 2 3" xfId="284" xr:uid="{00000000-0005-0000-0000-00005A010000}"/>
    <cellStyle name="Comma 2 2 3 2 3 2" xfId="1085" xr:uid="{00000000-0005-0000-0000-00005B010000}"/>
    <cellStyle name="Comma 2 2 3 2 3 2 2" xfId="3493" xr:uid="{00000000-0005-0000-0000-00005C010000}"/>
    <cellStyle name="Comma 2 2 3 2 3 2 3" xfId="5900" xr:uid="{00000000-0005-0000-0000-00005D010000}"/>
    <cellStyle name="Comma 2 2 3 2 3 3" xfId="1885" xr:uid="{00000000-0005-0000-0000-00005E010000}"/>
    <cellStyle name="Comma 2 2 3 2 3 3 2" xfId="4293" xr:uid="{00000000-0005-0000-0000-00005F010000}"/>
    <cellStyle name="Comma 2 2 3 2 3 3 3" xfId="6700" xr:uid="{00000000-0005-0000-0000-000060010000}"/>
    <cellStyle name="Comma 2 2 3 2 3 4" xfId="2693" xr:uid="{00000000-0005-0000-0000-000061010000}"/>
    <cellStyle name="Comma 2 2 3 2 3 5" xfId="5100" xr:uid="{00000000-0005-0000-0000-000062010000}"/>
    <cellStyle name="Comma 2 2 3 2 4" xfId="484" xr:uid="{00000000-0005-0000-0000-000063010000}"/>
    <cellStyle name="Comma 2 2 3 2 4 2" xfId="1285" xr:uid="{00000000-0005-0000-0000-000064010000}"/>
    <cellStyle name="Comma 2 2 3 2 4 2 2" xfId="3693" xr:uid="{00000000-0005-0000-0000-000065010000}"/>
    <cellStyle name="Comma 2 2 3 2 4 2 3" xfId="6100" xr:uid="{00000000-0005-0000-0000-000066010000}"/>
    <cellStyle name="Comma 2 2 3 2 4 3" xfId="2085" xr:uid="{00000000-0005-0000-0000-000067010000}"/>
    <cellStyle name="Comma 2 2 3 2 4 3 2" xfId="4493" xr:uid="{00000000-0005-0000-0000-000068010000}"/>
    <cellStyle name="Comma 2 2 3 2 4 3 3" xfId="6900" xr:uid="{00000000-0005-0000-0000-000069010000}"/>
    <cellStyle name="Comma 2 2 3 2 4 4" xfId="2893" xr:uid="{00000000-0005-0000-0000-00006A010000}"/>
    <cellStyle name="Comma 2 2 3 2 4 5" xfId="5300" xr:uid="{00000000-0005-0000-0000-00006B010000}"/>
    <cellStyle name="Comma 2 2 3 2 5" xfId="684" xr:uid="{00000000-0005-0000-0000-00006C010000}"/>
    <cellStyle name="Comma 2 2 3 2 5 2" xfId="1485" xr:uid="{00000000-0005-0000-0000-00006D010000}"/>
    <cellStyle name="Comma 2 2 3 2 5 2 2" xfId="3893" xr:uid="{00000000-0005-0000-0000-00006E010000}"/>
    <cellStyle name="Comma 2 2 3 2 5 2 3" xfId="6300" xr:uid="{00000000-0005-0000-0000-00006F010000}"/>
    <cellStyle name="Comma 2 2 3 2 5 3" xfId="2285" xr:uid="{00000000-0005-0000-0000-000070010000}"/>
    <cellStyle name="Comma 2 2 3 2 5 3 2" xfId="4693" xr:uid="{00000000-0005-0000-0000-000071010000}"/>
    <cellStyle name="Comma 2 2 3 2 5 3 3" xfId="7100" xr:uid="{00000000-0005-0000-0000-000072010000}"/>
    <cellStyle name="Comma 2 2 3 2 5 4" xfId="3093" xr:uid="{00000000-0005-0000-0000-000073010000}"/>
    <cellStyle name="Comma 2 2 3 2 5 5" xfId="5500" xr:uid="{00000000-0005-0000-0000-000074010000}"/>
    <cellStyle name="Comma 2 2 3 2 6" xfId="885" xr:uid="{00000000-0005-0000-0000-000075010000}"/>
    <cellStyle name="Comma 2 2 3 2 6 2" xfId="3293" xr:uid="{00000000-0005-0000-0000-000076010000}"/>
    <cellStyle name="Comma 2 2 3 2 6 3" xfId="5700" xr:uid="{00000000-0005-0000-0000-000077010000}"/>
    <cellStyle name="Comma 2 2 3 2 7" xfId="1685" xr:uid="{00000000-0005-0000-0000-000078010000}"/>
    <cellStyle name="Comma 2 2 3 2 7 2" xfId="4093" xr:uid="{00000000-0005-0000-0000-000079010000}"/>
    <cellStyle name="Comma 2 2 3 2 7 3" xfId="6500" xr:uid="{00000000-0005-0000-0000-00007A010000}"/>
    <cellStyle name="Comma 2 2 3 2 8" xfId="2493" xr:uid="{00000000-0005-0000-0000-00007B010000}"/>
    <cellStyle name="Comma 2 2 3 2 9" xfId="4900" xr:uid="{00000000-0005-0000-0000-00007C010000}"/>
    <cellStyle name="Comma 2 2 3 3" xfId="134" xr:uid="{00000000-0005-0000-0000-00007D010000}"/>
    <cellStyle name="Comma 2 2 3 3 2" xfId="334" xr:uid="{00000000-0005-0000-0000-00007E010000}"/>
    <cellStyle name="Comma 2 2 3 3 2 2" xfId="1135" xr:uid="{00000000-0005-0000-0000-00007F010000}"/>
    <cellStyle name="Comma 2 2 3 3 2 2 2" xfId="3543" xr:uid="{00000000-0005-0000-0000-000080010000}"/>
    <cellStyle name="Comma 2 2 3 3 2 2 3" xfId="5950" xr:uid="{00000000-0005-0000-0000-000081010000}"/>
    <cellStyle name="Comma 2 2 3 3 2 3" xfId="1935" xr:uid="{00000000-0005-0000-0000-000082010000}"/>
    <cellStyle name="Comma 2 2 3 3 2 3 2" xfId="4343" xr:uid="{00000000-0005-0000-0000-000083010000}"/>
    <cellStyle name="Comma 2 2 3 3 2 3 3" xfId="6750" xr:uid="{00000000-0005-0000-0000-000084010000}"/>
    <cellStyle name="Comma 2 2 3 3 2 4" xfId="2743" xr:uid="{00000000-0005-0000-0000-000085010000}"/>
    <cellStyle name="Comma 2 2 3 3 2 5" xfId="5150" xr:uid="{00000000-0005-0000-0000-000086010000}"/>
    <cellStyle name="Comma 2 2 3 3 3" xfId="534" xr:uid="{00000000-0005-0000-0000-000087010000}"/>
    <cellStyle name="Comma 2 2 3 3 3 2" xfId="1335" xr:uid="{00000000-0005-0000-0000-000088010000}"/>
    <cellStyle name="Comma 2 2 3 3 3 2 2" xfId="3743" xr:uid="{00000000-0005-0000-0000-000089010000}"/>
    <cellStyle name="Comma 2 2 3 3 3 2 3" xfId="6150" xr:uid="{00000000-0005-0000-0000-00008A010000}"/>
    <cellStyle name="Comma 2 2 3 3 3 3" xfId="2135" xr:uid="{00000000-0005-0000-0000-00008B010000}"/>
    <cellStyle name="Comma 2 2 3 3 3 3 2" xfId="4543" xr:uid="{00000000-0005-0000-0000-00008C010000}"/>
    <cellStyle name="Comma 2 2 3 3 3 3 3" xfId="6950" xr:uid="{00000000-0005-0000-0000-00008D010000}"/>
    <cellStyle name="Comma 2 2 3 3 3 4" xfId="2943" xr:uid="{00000000-0005-0000-0000-00008E010000}"/>
    <cellStyle name="Comma 2 2 3 3 3 5" xfId="5350" xr:uid="{00000000-0005-0000-0000-00008F010000}"/>
    <cellStyle name="Comma 2 2 3 3 4" xfId="734" xr:uid="{00000000-0005-0000-0000-000090010000}"/>
    <cellStyle name="Comma 2 2 3 3 4 2" xfId="1535" xr:uid="{00000000-0005-0000-0000-000091010000}"/>
    <cellStyle name="Comma 2 2 3 3 4 2 2" xfId="3943" xr:uid="{00000000-0005-0000-0000-000092010000}"/>
    <cellStyle name="Comma 2 2 3 3 4 2 3" xfId="6350" xr:uid="{00000000-0005-0000-0000-000093010000}"/>
    <cellStyle name="Comma 2 2 3 3 4 3" xfId="2335" xr:uid="{00000000-0005-0000-0000-000094010000}"/>
    <cellStyle name="Comma 2 2 3 3 4 3 2" xfId="4743" xr:uid="{00000000-0005-0000-0000-000095010000}"/>
    <cellStyle name="Comma 2 2 3 3 4 3 3" xfId="7150" xr:uid="{00000000-0005-0000-0000-000096010000}"/>
    <cellStyle name="Comma 2 2 3 3 4 4" xfId="3143" xr:uid="{00000000-0005-0000-0000-000097010000}"/>
    <cellStyle name="Comma 2 2 3 3 4 5" xfId="5550" xr:uid="{00000000-0005-0000-0000-000098010000}"/>
    <cellStyle name="Comma 2 2 3 3 5" xfId="935" xr:uid="{00000000-0005-0000-0000-000099010000}"/>
    <cellStyle name="Comma 2 2 3 3 5 2" xfId="3343" xr:uid="{00000000-0005-0000-0000-00009A010000}"/>
    <cellStyle name="Comma 2 2 3 3 5 3" xfId="5750" xr:uid="{00000000-0005-0000-0000-00009B010000}"/>
    <cellStyle name="Comma 2 2 3 3 6" xfId="1735" xr:uid="{00000000-0005-0000-0000-00009C010000}"/>
    <cellStyle name="Comma 2 2 3 3 6 2" xfId="4143" xr:uid="{00000000-0005-0000-0000-00009D010000}"/>
    <cellStyle name="Comma 2 2 3 3 6 3" xfId="6550" xr:uid="{00000000-0005-0000-0000-00009E010000}"/>
    <cellStyle name="Comma 2 2 3 3 7" xfId="2543" xr:uid="{00000000-0005-0000-0000-00009F010000}"/>
    <cellStyle name="Comma 2 2 3 3 8" xfId="4950" xr:uid="{00000000-0005-0000-0000-0000A0010000}"/>
    <cellStyle name="Comma 2 2 3 4" xfId="234" xr:uid="{00000000-0005-0000-0000-0000A1010000}"/>
    <cellStyle name="Comma 2 2 3 4 2" xfId="1035" xr:uid="{00000000-0005-0000-0000-0000A2010000}"/>
    <cellStyle name="Comma 2 2 3 4 2 2" xfId="3443" xr:uid="{00000000-0005-0000-0000-0000A3010000}"/>
    <cellStyle name="Comma 2 2 3 4 2 3" xfId="5850" xr:uid="{00000000-0005-0000-0000-0000A4010000}"/>
    <cellStyle name="Comma 2 2 3 4 3" xfId="1835" xr:uid="{00000000-0005-0000-0000-0000A5010000}"/>
    <cellStyle name="Comma 2 2 3 4 3 2" xfId="4243" xr:uid="{00000000-0005-0000-0000-0000A6010000}"/>
    <cellStyle name="Comma 2 2 3 4 3 3" xfId="6650" xr:uid="{00000000-0005-0000-0000-0000A7010000}"/>
    <cellStyle name="Comma 2 2 3 4 4" xfId="2643" xr:uid="{00000000-0005-0000-0000-0000A8010000}"/>
    <cellStyle name="Comma 2 2 3 4 5" xfId="5050" xr:uid="{00000000-0005-0000-0000-0000A9010000}"/>
    <cellStyle name="Comma 2 2 3 5" xfId="434" xr:uid="{00000000-0005-0000-0000-0000AA010000}"/>
    <cellStyle name="Comma 2 2 3 5 2" xfId="1235" xr:uid="{00000000-0005-0000-0000-0000AB010000}"/>
    <cellStyle name="Comma 2 2 3 5 2 2" xfId="3643" xr:uid="{00000000-0005-0000-0000-0000AC010000}"/>
    <cellStyle name="Comma 2 2 3 5 2 3" xfId="6050" xr:uid="{00000000-0005-0000-0000-0000AD010000}"/>
    <cellStyle name="Comma 2 2 3 5 3" xfId="2035" xr:uid="{00000000-0005-0000-0000-0000AE010000}"/>
    <cellStyle name="Comma 2 2 3 5 3 2" xfId="4443" xr:uid="{00000000-0005-0000-0000-0000AF010000}"/>
    <cellStyle name="Comma 2 2 3 5 3 3" xfId="6850" xr:uid="{00000000-0005-0000-0000-0000B0010000}"/>
    <cellStyle name="Comma 2 2 3 5 4" xfId="2843" xr:uid="{00000000-0005-0000-0000-0000B1010000}"/>
    <cellStyle name="Comma 2 2 3 5 5" xfId="5250" xr:uid="{00000000-0005-0000-0000-0000B2010000}"/>
    <cellStyle name="Comma 2 2 3 6" xfId="634" xr:uid="{00000000-0005-0000-0000-0000B3010000}"/>
    <cellStyle name="Comma 2 2 3 6 2" xfId="1435" xr:uid="{00000000-0005-0000-0000-0000B4010000}"/>
    <cellStyle name="Comma 2 2 3 6 2 2" xfId="3843" xr:uid="{00000000-0005-0000-0000-0000B5010000}"/>
    <cellStyle name="Comma 2 2 3 6 2 3" xfId="6250" xr:uid="{00000000-0005-0000-0000-0000B6010000}"/>
    <cellStyle name="Comma 2 2 3 6 3" xfId="2235" xr:uid="{00000000-0005-0000-0000-0000B7010000}"/>
    <cellStyle name="Comma 2 2 3 6 3 2" xfId="4643" xr:uid="{00000000-0005-0000-0000-0000B8010000}"/>
    <cellStyle name="Comma 2 2 3 6 3 3" xfId="7050" xr:uid="{00000000-0005-0000-0000-0000B9010000}"/>
    <cellStyle name="Comma 2 2 3 6 4" xfId="3043" xr:uid="{00000000-0005-0000-0000-0000BA010000}"/>
    <cellStyle name="Comma 2 2 3 6 5" xfId="5450" xr:uid="{00000000-0005-0000-0000-0000BB010000}"/>
    <cellStyle name="Comma 2 2 3 7" xfId="835" xr:uid="{00000000-0005-0000-0000-0000BC010000}"/>
    <cellStyle name="Comma 2 2 3 7 2" xfId="3243" xr:uid="{00000000-0005-0000-0000-0000BD010000}"/>
    <cellStyle name="Comma 2 2 3 7 3" xfId="5650" xr:uid="{00000000-0005-0000-0000-0000BE010000}"/>
    <cellStyle name="Comma 2 2 3 8" xfId="1635" xr:uid="{00000000-0005-0000-0000-0000BF010000}"/>
    <cellStyle name="Comma 2 2 3 8 2" xfId="4043" xr:uid="{00000000-0005-0000-0000-0000C0010000}"/>
    <cellStyle name="Comma 2 2 3 8 3" xfId="6450" xr:uid="{00000000-0005-0000-0000-0000C1010000}"/>
    <cellStyle name="Comma 2 2 3 9" xfId="2442" xr:uid="{00000000-0005-0000-0000-0000C2010000}"/>
    <cellStyle name="Comma 2 2 4" xfId="43" xr:uid="{00000000-0005-0000-0000-0000C3010000}"/>
    <cellStyle name="Comma 2 2 4 10" xfId="4859" xr:uid="{00000000-0005-0000-0000-0000C4010000}"/>
    <cellStyle name="Comma 2 2 4 2" xfId="94" xr:uid="{00000000-0005-0000-0000-0000C5010000}"/>
    <cellStyle name="Comma 2 2 4 2 2" xfId="194" xr:uid="{00000000-0005-0000-0000-0000C6010000}"/>
    <cellStyle name="Comma 2 2 4 2 2 2" xfId="394" xr:uid="{00000000-0005-0000-0000-0000C7010000}"/>
    <cellStyle name="Comma 2 2 4 2 2 2 2" xfId="1195" xr:uid="{00000000-0005-0000-0000-0000C8010000}"/>
    <cellStyle name="Comma 2 2 4 2 2 2 2 2" xfId="3603" xr:uid="{00000000-0005-0000-0000-0000C9010000}"/>
    <cellStyle name="Comma 2 2 4 2 2 2 2 3" xfId="6010" xr:uid="{00000000-0005-0000-0000-0000CA010000}"/>
    <cellStyle name="Comma 2 2 4 2 2 2 3" xfId="1995" xr:uid="{00000000-0005-0000-0000-0000CB010000}"/>
    <cellStyle name="Comma 2 2 4 2 2 2 3 2" xfId="4403" xr:uid="{00000000-0005-0000-0000-0000CC010000}"/>
    <cellStyle name="Comma 2 2 4 2 2 2 3 3" xfId="6810" xr:uid="{00000000-0005-0000-0000-0000CD010000}"/>
    <cellStyle name="Comma 2 2 4 2 2 2 4" xfId="2803" xr:uid="{00000000-0005-0000-0000-0000CE010000}"/>
    <cellStyle name="Comma 2 2 4 2 2 2 5" xfId="5210" xr:uid="{00000000-0005-0000-0000-0000CF010000}"/>
    <cellStyle name="Comma 2 2 4 2 2 3" xfId="594" xr:uid="{00000000-0005-0000-0000-0000D0010000}"/>
    <cellStyle name="Comma 2 2 4 2 2 3 2" xfId="1395" xr:uid="{00000000-0005-0000-0000-0000D1010000}"/>
    <cellStyle name="Comma 2 2 4 2 2 3 2 2" xfId="3803" xr:uid="{00000000-0005-0000-0000-0000D2010000}"/>
    <cellStyle name="Comma 2 2 4 2 2 3 2 3" xfId="6210" xr:uid="{00000000-0005-0000-0000-0000D3010000}"/>
    <cellStyle name="Comma 2 2 4 2 2 3 3" xfId="2195" xr:uid="{00000000-0005-0000-0000-0000D4010000}"/>
    <cellStyle name="Comma 2 2 4 2 2 3 3 2" xfId="4603" xr:uid="{00000000-0005-0000-0000-0000D5010000}"/>
    <cellStyle name="Comma 2 2 4 2 2 3 3 3" xfId="7010" xr:uid="{00000000-0005-0000-0000-0000D6010000}"/>
    <cellStyle name="Comma 2 2 4 2 2 3 4" xfId="3003" xr:uid="{00000000-0005-0000-0000-0000D7010000}"/>
    <cellStyle name="Comma 2 2 4 2 2 3 5" xfId="5410" xr:uid="{00000000-0005-0000-0000-0000D8010000}"/>
    <cellStyle name="Comma 2 2 4 2 2 4" xfId="794" xr:uid="{00000000-0005-0000-0000-0000D9010000}"/>
    <cellStyle name="Comma 2 2 4 2 2 4 2" xfId="1595" xr:uid="{00000000-0005-0000-0000-0000DA010000}"/>
    <cellStyle name="Comma 2 2 4 2 2 4 2 2" xfId="4003" xr:uid="{00000000-0005-0000-0000-0000DB010000}"/>
    <cellStyle name="Comma 2 2 4 2 2 4 2 3" xfId="6410" xr:uid="{00000000-0005-0000-0000-0000DC010000}"/>
    <cellStyle name="Comma 2 2 4 2 2 4 3" xfId="2395" xr:uid="{00000000-0005-0000-0000-0000DD010000}"/>
    <cellStyle name="Comma 2 2 4 2 2 4 3 2" xfId="4803" xr:uid="{00000000-0005-0000-0000-0000DE010000}"/>
    <cellStyle name="Comma 2 2 4 2 2 4 3 3" xfId="7210" xr:uid="{00000000-0005-0000-0000-0000DF010000}"/>
    <cellStyle name="Comma 2 2 4 2 2 4 4" xfId="3203" xr:uid="{00000000-0005-0000-0000-0000E0010000}"/>
    <cellStyle name="Comma 2 2 4 2 2 4 5" xfId="5610" xr:uid="{00000000-0005-0000-0000-0000E1010000}"/>
    <cellStyle name="Comma 2 2 4 2 2 5" xfId="995" xr:uid="{00000000-0005-0000-0000-0000E2010000}"/>
    <cellStyle name="Comma 2 2 4 2 2 5 2" xfId="3403" xr:uid="{00000000-0005-0000-0000-0000E3010000}"/>
    <cellStyle name="Comma 2 2 4 2 2 5 3" xfId="5810" xr:uid="{00000000-0005-0000-0000-0000E4010000}"/>
    <cellStyle name="Comma 2 2 4 2 2 6" xfId="1795" xr:uid="{00000000-0005-0000-0000-0000E5010000}"/>
    <cellStyle name="Comma 2 2 4 2 2 6 2" xfId="4203" xr:uid="{00000000-0005-0000-0000-0000E6010000}"/>
    <cellStyle name="Comma 2 2 4 2 2 6 3" xfId="6610" xr:uid="{00000000-0005-0000-0000-0000E7010000}"/>
    <cellStyle name="Comma 2 2 4 2 2 7" xfId="2603" xr:uid="{00000000-0005-0000-0000-0000E8010000}"/>
    <cellStyle name="Comma 2 2 4 2 2 8" xfId="5010" xr:uid="{00000000-0005-0000-0000-0000E9010000}"/>
    <cellStyle name="Comma 2 2 4 2 3" xfId="294" xr:uid="{00000000-0005-0000-0000-0000EA010000}"/>
    <cellStyle name="Comma 2 2 4 2 3 2" xfId="1095" xr:uid="{00000000-0005-0000-0000-0000EB010000}"/>
    <cellStyle name="Comma 2 2 4 2 3 2 2" xfId="3503" xr:uid="{00000000-0005-0000-0000-0000EC010000}"/>
    <cellStyle name="Comma 2 2 4 2 3 2 3" xfId="5910" xr:uid="{00000000-0005-0000-0000-0000ED010000}"/>
    <cellStyle name="Comma 2 2 4 2 3 3" xfId="1895" xr:uid="{00000000-0005-0000-0000-0000EE010000}"/>
    <cellStyle name="Comma 2 2 4 2 3 3 2" xfId="4303" xr:uid="{00000000-0005-0000-0000-0000EF010000}"/>
    <cellStyle name="Comma 2 2 4 2 3 3 3" xfId="6710" xr:uid="{00000000-0005-0000-0000-0000F0010000}"/>
    <cellStyle name="Comma 2 2 4 2 3 4" xfId="2703" xr:uid="{00000000-0005-0000-0000-0000F1010000}"/>
    <cellStyle name="Comma 2 2 4 2 3 5" xfId="5110" xr:uid="{00000000-0005-0000-0000-0000F2010000}"/>
    <cellStyle name="Comma 2 2 4 2 4" xfId="494" xr:uid="{00000000-0005-0000-0000-0000F3010000}"/>
    <cellStyle name="Comma 2 2 4 2 4 2" xfId="1295" xr:uid="{00000000-0005-0000-0000-0000F4010000}"/>
    <cellStyle name="Comma 2 2 4 2 4 2 2" xfId="3703" xr:uid="{00000000-0005-0000-0000-0000F5010000}"/>
    <cellStyle name="Comma 2 2 4 2 4 2 3" xfId="6110" xr:uid="{00000000-0005-0000-0000-0000F6010000}"/>
    <cellStyle name="Comma 2 2 4 2 4 3" xfId="2095" xr:uid="{00000000-0005-0000-0000-0000F7010000}"/>
    <cellStyle name="Comma 2 2 4 2 4 3 2" xfId="4503" xr:uid="{00000000-0005-0000-0000-0000F8010000}"/>
    <cellStyle name="Comma 2 2 4 2 4 3 3" xfId="6910" xr:uid="{00000000-0005-0000-0000-0000F9010000}"/>
    <cellStyle name="Comma 2 2 4 2 4 4" xfId="2903" xr:uid="{00000000-0005-0000-0000-0000FA010000}"/>
    <cellStyle name="Comma 2 2 4 2 4 5" xfId="5310" xr:uid="{00000000-0005-0000-0000-0000FB010000}"/>
    <cellStyle name="Comma 2 2 4 2 5" xfId="694" xr:uid="{00000000-0005-0000-0000-0000FC010000}"/>
    <cellStyle name="Comma 2 2 4 2 5 2" xfId="1495" xr:uid="{00000000-0005-0000-0000-0000FD010000}"/>
    <cellStyle name="Comma 2 2 4 2 5 2 2" xfId="3903" xr:uid="{00000000-0005-0000-0000-0000FE010000}"/>
    <cellStyle name="Comma 2 2 4 2 5 2 3" xfId="6310" xr:uid="{00000000-0005-0000-0000-0000FF010000}"/>
    <cellStyle name="Comma 2 2 4 2 5 3" xfId="2295" xr:uid="{00000000-0005-0000-0000-000000020000}"/>
    <cellStyle name="Comma 2 2 4 2 5 3 2" xfId="4703" xr:uid="{00000000-0005-0000-0000-000001020000}"/>
    <cellStyle name="Comma 2 2 4 2 5 3 3" xfId="7110" xr:uid="{00000000-0005-0000-0000-000002020000}"/>
    <cellStyle name="Comma 2 2 4 2 5 4" xfId="3103" xr:uid="{00000000-0005-0000-0000-000003020000}"/>
    <cellStyle name="Comma 2 2 4 2 5 5" xfId="5510" xr:uid="{00000000-0005-0000-0000-000004020000}"/>
    <cellStyle name="Comma 2 2 4 2 6" xfId="895" xr:uid="{00000000-0005-0000-0000-000005020000}"/>
    <cellStyle name="Comma 2 2 4 2 6 2" xfId="3303" xr:uid="{00000000-0005-0000-0000-000006020000}"/>
    <cellStyle name="Comma 2 2 4 2 6 3" xfId="5710" xr:uid="{00000000-0005-0000-0000-000007020000}"/>
    <cellStyle name="Comma 2 2 4 2 7" xfId="1695" xr:uid="{00000000-0005-0000-0000-000008020000}"/>
    <cellStyle name="Comma 2 2 4 2 7 2" xfId="4103" xr:uid="{00000000-0005-0000-0000-000009020000}"/>
    <cellStyle name="Comma 2 2 4 2 7 3" xfId="6510" xr:uid="{00000000-0005-0000-0000-00000A020000}"/>
    <cellStyle name="Comma 2 2 4 2 8" xfId="2503" xr:uid="{00000000-0005-0000-0000-00000B020000}"/>
    <cellStyle name="Comma 2 2 4 2 9" xfId="4910" xr:uid="{00000000-0005-0000-0000-00000C020000}"/>
    <cellStyle name="Comma 2 2 4 3" xfId="144" xr:uid="{00000000-0005-0000-0000-00000D020000}"/>
    <cellStyle name="Comma 2 2 4 3 2" xfId="344" xr:uid="{00000000-0005-0000-0000-00000E020000}"/>
    <cellStyle name="Comma 2 2 4 3 2 2" xfId="1145" xr:uid="{00000000-0005-0000-0000-00000F020000}"/>
    <cellStyle name="Comma 2 2 4 3 2 2 2" xfId="3553" xr:uid="{00000000-0005-0000-0000-000010020000}"/>
    <cellStyle name="Comma 2 2 4 3 2 2 3" xfId="5960" xr:uid="{00000000-0005-0000-0000-000011020000}"/>
    <cellStyle name="Comma 2 2 4 3 2 3" xfId="1945" xr:uid="{00000000-0005-0000-0000-000012020000}"/>
    <cellStyle name="Comma 2 2 4 3 2 3 2" xfId="4353" xr:uid="{00000000-0005-0000-0000-000013020000}"/>
    <cellStyle name="Comma 2 2 4 3 2 3 3" xfId="6760" xr:uid="{00000000-0005-0000-0000-000014020000}"/>
    <cellStyle name="Comma 2 2 4 3 2 4" xfId="2753" xr:uid="{00000000-0005-0000-0000-000015020000}"/>
    <cellStyle name="Comma 2 2 4 3 2 5" xfId="5160" xr:uid="{00000000-0005-0000-0000-000016020000}"/>
    <cellStyle name="Comma 2 2 4 3 3" xfId="544" xr:uid="{00000000-0005-0000-0000-000017020000}"/>
    <cellStyle name="Comma 2 2 4 3 3 2" xfId="1345" xr:uid="{00000000-0005-0000-0000-000018020000}"/>
    <cellStyle name="Comma 2 2 4 3 3 2 2" xfId="3753" xr:uid="{00000000-0005-0000-0000-000019020000}"/>
    <cellStyle name="Comma 2 2 4 3 3 2 3" xfId="6160" xr:uid="{00000000-0005-0000-0000-00001A020000}"/>
    <cellStyle name="Comma 2 2 4 3 3 3" xfId="2145" xr:uid="{00000000-0005-0000-0000-00001B020000}"/>
    <cellStyle name="Comma 2 2 4 3 3 3 2" xfId="4553" xr:uid="{00000000-0005-0000-0000-00001C020000}"/>
    <cellStyle name="Comma 2 2 4 3 3 3 3" xfId="6960" xr:uid="{00000000-0005-0000-0000-00001D020000}"/>
    <cellStyle name="Comma 2 2 4 3 3 4" xfId="2953" xr:uid="{00000000-0005-0000-0000-00001E020000}"/>
    <cellStyle name="Comma 2 2 4 3 3 5" xfId="5360" xr:uid="{00000000-0005-0000-0000-00001F020000}"/>
    <cellStyle name="Comma 2 2 4 3 4" xfId="744" xr:uid="{00000000-0005-0000-0000-000020020000}"/>
    <cellStyle name="Comma 2 2 4 3 4 2" xfId="1545" xr:uid="{00000000-0005-0000-0000-000021020000}"/>
    <cellStyle name="Comma 2 2 4 3 4 2 2" xfId="3953" xr:uid="{00000000-0005-0000-0000-000022020000}"/>
    <cellStyle name="Comma 2 2 4 3 4 2 3" xfId="6360" xr:uid="{00000000-0005-0000-0000-000023020000}"/>
    <cellStyle name="Comma 2 2 4 3 4 3" xfId="2345" xr:uid="{00000000-0005-0000-0000-000024020000}"/>
    <cellStyle name="Comma 2 2 4 3 4 3 2" xfId="4753" xr:uid="{00000000-0005-0000-0000-000025020000}"/>
    <cellStyle name="Comma 2 2 4 3 4 3 3" xfId="7160" xr:uid="{00000000-0005-0000-0000-000026020000}"/>
    <cellStyle name="Comma 2 2 4 3 4 4" xfId="3153" xr:uid="{00000000-0005-0000-0000-000027020000}"/>
    <cellStyle name="Comma 2 2 4 3 4 5" xfId="5560" xr:uid="{00000000-0005-0000-0000-000028020000}"/>
    <cellStyle name="Comma 2 2 4 3 5" xfId="945" xr:uid="{00000000-0005-0000-0000-000029020000}"/>
    <cellStyle name="Comma 2 2 4 3 5 2" xfId="3353" xr:uid="{00000000-0005-0000-0000-00002A020000}"/>
    <cellStyle name="Comma 2 2 4 3 5 3" xfId="5760" xr:uid="{00000000-0005-0000-0000-00002B020000}"/>
    <cellStyle name="Comma 2 2 4 3 6" xfId="1745" xr:uid="{00000000-0005-0000-0000-00002C020000}"/>
    <cellStyle name="Comma 2 2 4 3 6 2" xfId="4153" xr:uid="{00000000-0005-0000-0000-00002D020000}"/>
    <cellStyle name="Comma 2 2 4 3 6 3" xfId="6560" xr:uid="{00000000-0005-0000-0000-00002E020000}"/>
    <cellStyle name="Comma 2 2 4 3 7" xfId="2553" xr:uid="{00000000-0005-0000-0000-00002F020000}"/>
    <cellStyle name="Comma 2 2 4 3 8" xfId="4960" xr:uid="{00000000-0005-0000-0000-000030020000}"/>
    <cellStyle name="Comma 2 2 4 4" xfId="244" xr:uid="{00000000-0005-0000-0000-000031020000}"/>
    <cellStyle name="Comma 2 2 4 4 2" xfId="1045" xr:uid="{00000000-0005-0000-0000-000032020000}"/>
    <cellStyle name="Comma 2 2 4 4 2 2" xfId="3453" xr:uid="{00000000-0005-0000-0000-000033020000}"/>
    <cellStyle name="Comma 2 2 4 4 2 3" xfId="5860" xr:uid="{00000000-0005-0000-0000-000034020000}"/>
    <cellStyle name="Comma 2 2 4 4 3" xfId="1845" xr:uid="{00000000-0005-0000-0000-000035020000}"/>
    <cellStyle name="Comma 2 2 4 4 3 2" xfId="4253" xr:uid="{00000000-0005-0000-0000-000036020000}"/>
    <cellStyle name="Comma 2 2 4 4 3 3" xfId="6660" xr:uid="{00000000-0005-0000-0000-000037020000}"/>
    <cellStyle name="Comma 2 2 4 4 4" xfId="2653" xr:uid="{00000000-0005-0000-0000-000038020000}"/>
    <cellStyle name="Comma 2 2 4 4 5" xfId="5060" xr:uid="{00000000-0005-0000-0000-000039020000}"/>
    <cellStyle name="Comma 2 2 4 5" xfId="444" xr:uid="{00000000-0005-0000-0000-00003A020000}"/>
    <cellStyle name="Comma 2 2 4 5 2" xfId="1245" xr:uid="{00000000-0005-0000-0000-00003B020000}"/>
    <cellStyle name="Comma 2 2 4 5 2 2" xfId="3653" xr:uid="{00000000-0005-0000-0000-00003C020000}"/>
    <cellStyle name="Comma 2 2 4 5 2 3" xfId="6060" xr:uid="{00000000-0005-0000-0000-00003D020000}"/>
    <cellStyle name="Comma 2 2 4 5 3" xfId="2045" xr:uid="{00000000-0005-0000-0000-00003E020000}"/>
    <cellStyle name="Comma 2 2 4 5 3 2" xfId="4453" xr:uid="{00000000-0005-0000-0000-00003F020000}"/>
    <cellStyle name="Comma 2 2 4 5 3 3" xfId="6860" xr:uid="{00000000-0005-0000-0000-000040020000}"/>
    <cellStyle name="Comma 2 2 4 5 4" xfId="2853" xr:uid="{00000000-0005-0000-0000-000041020000}"/>
    <cellStyle name="Comma 2 2 4 5 5" xfId="5260" xr:uid="{00000000-0005-0000-0000-000042020000}"/>
    <cellStyle name="Comma 2 2 4 6" xfId="644" xr:uid="{00000000-0005-0000-0000-000043020000}"/>
    <cellStyle name="Comma 2 2 4 6 2" xfId="1445" xr:uid="{00000000-0005-0000-0000-000044020000}"/>
    <cellStyle name="Comma 2 2 4 6 2 2" xfId="3853" xr:uid="{00000000-0005-0000-0000-000045020000}"/>
    <cellStyle name="Comma 2 2 4 6 2 3" xfId="6260" xr:uid="{00000000-0005-0000-0000-000046020000}"/>
    <cellStyle name="Comma 2 2 4 6 3" xfId="2245" xr:uid="{00000000-0005-0000-0000-000047020000}"/>
    <cellStyle name="Comma 2 2 4 6 3 2" xfId="4653" xr:uid="{00000000-0005-0000-0000-000048020000}"/>
    <cellStyle name="Comma 2 2 4 6 3 3" xfId="7060" xr:uid="{00000000-0005-0000-0000-000049020000}"/>
    <cellStyle name="Comma 2 2 4 6 4" xfId="3053" xr:uid="{00000000-0005-0000-0000-00004A020000}"/>
    <cellStyle name="Comma 2 2 4 6 5" xfId="5460" xr:uid="{00000000-0005-0000-0000-00004B020000}"/>
    <cellStyle name="Comma 2 2 4 7" xfId="845" xr:uid="{00000000-0005-0000-0000-00004C020000}"/>
    <cellStyle name="Comma 2 2 4 7 2" xfId="3253" xr:uid="{00000000-0005-0000-0000-00004D020000}"/>
    <cellStyle name="Comma 2 2 4 7 3" xfId="5660" xr:uid="{00000000-0005-0000-0000-00004E020000}"/>
    <cellStyle name="Comma 2 2 4 8" xfId="1645" xr:uid="{00000000-0005-0000-0000-00004F020000}"/>
    <cellStyle name="Comma 2 2 4 8 2" xfId="4053" xr:uid="{00000000-0005-0000-0000-000050020000}"/>
    <cellStyle name="Comma 2 2 4 8 3" xfId="6460" xr:uid="{00000000-0005-0000-0000-000051020000}"/>
    <cellStyle name="Comma 2 2 4 9" xfId="2452" xr:uid="{00000000-0005-0000-0000-000052020000}"/>
    <cellStyle name="Comma 2 2 5" xfId="53" xr:uid="{00000000-0005-0000-0000-000053020000}"/>
    <cellStyle name="Comma 2 2 5 10" xfId="4869" xr:uid="{00000000-0005-0000-0000-000054020000}"/>
    <cellStyle name="Comma 2 2 5 2" xfId="104" xr:uid="{00000000-0005-0000-0000-000055020000}"/>
    <cellStyle name="Comma 2 2 5 2 2" xfId="204" xr:uid="{00000000-0005-0000-0000-000056020000}"/>
    <cellStyle name="Comma 2 2 5 2 2 2" xfId="404" xr:uid="{00000000-0005-0000-0000-000057020000}"/>
    <cellStyle name="Comma 2 2 5 2 2 2 2" xfId="1205" xr:uid="{00000000-0005-0000-0000-000058020000}"/>
    <cellStyle name="Comma 2 2 5 2 2 2 2 2" xfId="3613" xr:uid="{00000000-0005-0000-0000-000059020000}"/>
    <cellStyle name="Comma 2 2 5 2 2 2 2 3" xfId="6020" xr:uid="{00000000-0005-0000-0000-00005A020000}"/>
    <cellStyle name="Comma 2 2 5 2 2 2 3" xfId="2005" xr:uid="{00000000-0005-0000-0000-00005B020000}"/>
    <cellStyle name="Comma 2 2 5 2 2 2 3 2" xfId="4413" xr:uid="{00000000-0005-0000-0000-00005C020000}"/>
    <cellStyle name="Comma 2 2 5 2 2 2 3 3" xfId="6820" xr:uid="{00000000-0005-0000-0000-00005D020000}"/>
    <cellStyle name="Comma 2 2 5 2 2 2 4" xfId="2813" xr:uid="{00000000-0005-0000-0000-00005E020000}"/>
    <cellStyle name="Comma 2 2 5 2 2 2 5" xfId="5220" xr:uid="{00000000-0005-0000-0000-00005F020000}"/>
    <cellStyle name="Comma 2 2 5 2 2 3" xfId="604" xr:uid="{00000000-0005-0000-0000-000060020000}"/>
    <cellStyle name="Comma 2 2 5 2 2 3 2" xfId="1405" xr:uid="{00000000-0005-0000-0000-000061020000}"/>
    <cellStyle name="Comma 2 2 5 2 2 3 2 2" xfId="3813" xr:uid="{00000000-0005-0000-0000-000062020000}"/>
    <cellStyle name="Comma 2 2 5 2 2 3 2 3" xfId="6220" xr:uid="{00000000-0005-0000-0000-000063020000}"/>
    <cellStyle name="Comma 2 2 5 2 2 3 3" xfId="2205" xr:uid="{00000000-0005-0000-0000-000064020000}"/>
    <cellStyle name="Comma 2 2 5 2 2 3 3 2" xfId="4613" xr:uid="{00000000-0005-0000-0000-000065020000}"/>
    <cellStyle name="Comma 2 2 5 2 2 3 3 3" xfId="7020" xr:uid="{00000000-0005-0000-0000-000066020000}"/>
    <cellStyle name="Comma 2 2 5 2 2 3 4" xfId="3013" xr:uid="{00000000-0005-0000-0000-000067020000}"/>
    <cellStyle name="Comma 2 2 5 2 2 3 5" xfId="5420" xr:uid="{00000000-0005-0000-0000-000068020000}"/>
    <cellStyle name="Comma 2 2 5 2 2 4" xfId="804" xr:uid="{00000000-0005-0000-0000-000069020000}"/>
    <cellStyle name="Comma 2 2 5 2 2 4 2" xfId="1605" xr:uid="{00000000-0005-0000-0000-00006A020000}"/>
    <cellStyle name="Comma 2 2 5 2 2 4 2 2" xfId="4013" xr:uid="{00000000-0005-0000-0000-00006B020000}"/>
    <cellStyle name="Comma 2 2 5 2 2 4 2 3" xfId="6420" xr:uid="{00000000-0005-0000-0000-00006C020000}"/>
    <cellStyle name="Comma 2 2 5 2 2 4 3" xfId="2405" xr:uid="{00000000-0005-0000-0000-00006D020000}"/>
    <cellStyle name="Comma 2 2 5 2 2 4 3 2" xfId="4813" xr:uid="{00000000-0005-0000-0000-00006E020000}"/>
    <cellStyle name="Comma 2 2 5 2 2 4 3 3" xfId="7220" xr:uid="{00000000-0005-0000-0000-00006F020000}"/>
    <cellStyle name="Comma 2 2 5 2 2 4 4" xfId="3213" xr:uid="{00000000-0005-0000-0000-000070020000}"/>
    <cellStyle name="Comma 2 2 5 2 2 4 5" xfId="5620" xr:uid="{00000000-0005-0000-0000-000071020000}"/>
    <cellStyle name="Comma 2 2 5 2 2 5" xfId="1005" xr:uid="{00000000-0005-0000-0000-000072020000}"/>
    <cellStyle name="Comma 2 2 5 2 2 5 2" xfId="3413" xr:uid="{00000000-0005-0000-0000-000073020000}"/>
    <cellStyle name="Comma 2 2 5 2 2 5 3" xfId="5820" xr:uid="{00000000-0005-0000-0000-000074020000}"/>
    <cellStyle name="Comma 2 2 5 2 2 6" xfId="1805" xr:uid="{00000000-0005-0000-0000-000075020000}"/>
    <cellStyle name="Comma 2 2 5 2 2 6 2" xfId="4213" xr:uid="{00000000-0005-0000-0000-000076020000}"/>
    <cellStyle name="Comma 2 2 5 2 2 6 3" xfId="6620" xr:uid="{00000000-0005-0000-0000-000077020000}"/>
    <cellStyle name="Comma 2 2 5 2 2 7" xfId="2613" xr:uid="{00000000-0005-0000-0000-000078020000}"/>
    <cellStyle name="Comma 2 2 5 2 2 8" xfId="5020" xr:uid="{00000000-0005-0000-0000-000079020000}"/>
    <cellStyle name="Comma 2 2 5 2 3" xfId="304" xr:uid="{00000000-0005-0000-0000-00007A020000}"/>
    <cellStyle name="Comma 2 2 5 2 3 2" xfId="1105" xr:uid="{00000000-0005-0000-0000-00007B020000}"/>
    <cellStyle name="Comma 2 2 5 2 3 2 2" xfId="3513" xr:uid="{00000000-0005-0000-0000-00007C020000}"/>
    <cellStyle name="Comma 2 2 5 2 3 2 3" xfId="5920" xr:uid="{00000000-0005-0000-0000-00007D020000}"/>
    <cellStyle name="Comma 2 2 5 2 3 3" xfId="1905" xr:uid="{00000000-0005-0000-0000-00007E020000}"/>
    <cellStyle name="Comma 2 2 5 2 3 3 2" xfId="4313" xr:uid="{00000000-0005-0000-0000-00007F020000}"/>
    <cellStyle name="Comma 2 2 5 2 3 3 3" xfId="6720" xr:uid="{00000000-0005-0000-0000-000080020000}"/>
    <cellStyle name="Comma 2 2 5 2 3 4" xfId="2713" xr:uid="{00000000-0005-0000-0000-000081020000}"/>
    <cellStyle name="Comma 2 2 5 2 3 5" xfId="5120" xr:uid="{00000000-0005-0000-0000-000082020000}"/>
    <cellStyle name="Comma 2 2 5 2 4" xfId="504" xr:uid="{00000000-0005-0000-0000-000083020000}"/>
    <cellStyle name="Comma 2 2 5 2 4 2" xfId="1305" xr:uid="{00000000-0005-0000-0000-000084020000}"/>
    <cellStyle name="Comma 2 2 5 2 4 2 2" xfId="3713" xr:uid="{00000000-0005-0000-0000-000085020000}"/>
    <cellStyle name="Comma 2 2 5 2 4 2 3" xfId="6120" xr:uid="{00000000-0005-0000-0000-000086020000}"/>
    <cellStyle name="Comma 2 2 5 2 4 3" xfId="2105" xr:uid="{00000000-0005-0000-0000-000087020000}"/>
    <cellStyle name="Comma 2 2 5 2 4 3 2" xfId="4513" xr:uid="{00000000-0005-0000-0000-000088020000}"/>
    <cellStyle name="Comma 2 2 5 2 4 3 3" xfId="6920" xr:uid="{00000000-0005-0000-0000-000089020000}"/>
    <cellStyle name="Comma 2 2 5 2 4 4" xfId="2913" xr:uid="{00000000-0005-0000-0000-00008A020000}"/>
    <cellStyle name="Comma 2 2 5 2 4 5" xfId="5320" xr:uid="{00000000-0005-0000-0000-00008B020000}"/>
    <cellStyle name="Comma 2 2 5 2 5" xfId="704" xr:uid="{00000000-0005-0000-0000-00008C020000}"/>
    <cellStyle name="Comma 2 2 5 2 5 2" xfId="1505" xr:uid="{00000000-0005-0000-0000-00008D020000}"/>
    <cellStyle name="Comma 2 2 5 2 5 2 2" xfId="3913" xr:uid="{00000000-0005-0000-0000-00008E020000}"/>
    <cellStyle name="Comma 2 2 5 2 5 2 3" xfId="6320" xr:uid="{00000000-0005-0000-0000-00008F020000}"/>
    <cellStyle name="Comma 2 2 5 2 5 3" xfId="2305" xr:uid="{00000000-0005-0000-0000-000090020000}"/>
    <cellStyle name="Comma 2 2 5 2 5 3 2" xfId="4713" xr:uid="{00000000-0005-0000-0000-000091020000}"/>
    <cellStyle name="Comma 2 2 5 2 5 3 3" xfId="7120" xr:uid="{00000000-0005-0000-0000-000092020000}"/>
    <cellStyle name="Comma 2 2 5 2 5 4" xfId="3113" xr:uid="{00000000-0005-0000-0000-000093020000}"/>
    <cellStyle name="Comma 2 2 5 2 5 5" xfId="5520" xr:uid="{00000000-0005-0000-0000-000094020000}"/>
    <cellStyle name="Comma 2 2 5 2 6" xfId="905" xr:uid="{00000000-0005-0000-0000-000095020000}"/>
    <cellStyle name="Comma 2 2 5 2 6 2" xfId="3313" xr:uid="{00000000-0005-0000-0000-000096020000}"/>
    <cellStyle name="Comma 2 2 5 2 6 3" xfId="5720" xr:uid="{00000000-0005-0000-0000-000097020000}"/>
    <cellStyle name="Comma 2 2 5 2 7" xfId="1705" xr:uid="{00000000-0005-0000-0000-000098020000}"/>
    <cellStyle name="Comma 2 2 5 2 7 2" xfId="4113" xr:uid="{00000000-0005-0000-0000-000099020000}"/>
    <cellStyle name="Comma 2 2 5 2 7 3" xfId="6520" xr:uid="{00000000-0005-0000-0000-00009A020000}"/>
    <cellStyle name="Comma 2 2 5 2 8" xfId="2513" xr:uid="{00000000-0005-0000-0000-00009B020000}"/>
    <cellStyle name="Comma 2 2 5 2 9" xfId="4920" xr:uid="{00000000-0005-0000-0000-00009C020000}"/>
    <cellStyle name="Comma 2 2 5 3" xfId="154" xr:uid="{00000000-0005-0000-0000-00009D020000}"/>
    <cellStyle name="Comma 2 2 5 3 2" xfId="354" xr:uid="{00000000-0005-0000-0000-00009E020000}"/>
    <cellStyle name="Comma 2 2 5 3 2 2" xfId="1155" xr:uid="{00000000-0005-0000-0000-00009F020000}"/>
    <cellStyle name="Comma 2 2 5 3 2 2 2" xfId="3563" xr:uid="{00000000-0005-0000-0000-0000A0020000}"/>
    <cellStyle name="Comma 2 2 5 3 2 2 3" xfId="5970" xr:uid="{00000000-0005-0000-0000-0000A1020000}"/>
    <cellStyle name="Comma 2 2 5 3 2 3" xfId="1955" xr:uid="{00000000-0005-0000-0000-0000A2020000}"/>
    <cellStyle name="Comma 2 2 5 3 2 3 2" xfId="4363" xr:uid="{00000000-0005-0000-0000-0000A3020000}"/>
    <cellStyle name="Comma 2 2 5 3 2 3 3" xfId="6770" xr:uid="{00000000-0005-0000-0000-0000A4020000}"/>
    <cellStyle name="Comma 2 2 5 3 2 4" xfId="2763" xr:uid="{00000000-0005-0000-0000-0000A5020000}"/>
    <cellStyle name="Comma 2 2 5 3 2 5" xfId="5170" xr:uid="{00000000-0005-0000-0000-0000A6020000}"/>
    <cellStyle name="Comma 2 2 5 3 3" xfId="554" xr:uid="{00000000-0005-0000-0000-0000A7020000}"/>
    <cellStyle name="Comma 2 2 5 3 3 2" xfId="1355" xr:uid="{00000000-0005-0000-0000-0000A8020000}"/>
    <cellStyle name="Comma 2 2 5 3 3 2 2" xfId="3763" xr:uid="{00000000-0005-0000-0000-0000A9020000}"/>
    <cellStyle name="Comma 2 2 5 3 3 2 3" xfId="6170" xr:uid="{00000000-0005-0000-0000-0000AA020000}"/>
    <cellStyle name="Comma 2 2 5 3 3 3" xfId="2155" xr:uid="{00000000-0005-0000-0000-0000AB020000}"/>
    <cellStyle name="Comma 2 2 5 3 3 3 2" xfId="4563" xr:uid="{00000000-0005-0000-0000-0000AC020000}"/>
    <cellStyle name="Comma 2 2 5 3 3 3 3" xfId="6970" xr:uid="{00000000-0005-0000-0000-0000AD020000}"/>
    <cellStyle name="Comma 2 2 5 3 3 4" xfId="2963" xr:uid="{00000000-0005-0000-0000-0000AE020000}"/>
    <cellStyle name="Comma 2 2 5 3 3 5" xfId="5370" xr:uid="{00000000-0005-0000-0000-0000AF020000}"/>
    <cellStyle name="Comma 2 2 5 3 4" xfId="754" xr:uid="{00000000-0005-0000-0000-0000B0020000}"/>
    <cellStyle name="Comma 2 2 5 3 4 2" xfId="1555" xr:uid="{00000000-0005-0000-0000-0000B1020000}"/>
    <cellStyle name="Comma 2 2 5 3 4 2 2" xfId="3963" xr:uid="{00000000-0005-0000-0000-0000B2020000}"/>
    <cellStyle name="Comma 2 2 5 3 4 2 3" xfId="6370" xr:uid="{00000000-0005-0000-0000-0000B3020000}"/>
    <cellStyle name="Comma 2 2 5 3 4 3" xfId="2355" xr:uid="{00000000-0005-0000-0000-0000B4020000}"/>
    <cellStyle name="Comma 2 2 5 3 4 3 2" xfId="4763" xr:uid="{00000000-0005-0000-0000-0000B5020000}"/>
    <cellStyle name="Comma 2 2 5 3 4 3 3" xfId="7170" xr:uid="{00000000-0005-0000-0000-0000B6020000}"/>
    <cellStyle name="Comma 2 2 5 3 4 4" xfId="3163" xr:uid="{00000000-0005-0000-0000-0000B7020000}"/>
    <cellStyle name="Comma 2 2 5 3 4 5" xfId="5570" xr:uid="{00000000-0005-0000-0000-0000B8020000}"/>
    <cellStyle name="Comma 2 2 5 3 5" xfId="955" xr:uid="{00000000-0005-0000-0000-0000B9020000}"/>
    <cellStyle name="Comma 2 2 5 3 5 2" xfId="3363" xr:uid="{00000000-0005-0000-0000-0000BA020000}"/>
    <cellStyle name="Comma 2 2 5 3 5 3" xfId="5770" xr:uid="{00000000-0005-0000-0000-0000BB020000}"/>
    <cellStyle name="Comma 2 2 5 3 6" xfId="1755" xr:uid="{00000000-0005-0000-0000-0000BC020000}"/>
    <cellStyle name="Comma 2 2 5 3 6 2" xfId="4163" xr:uid="{00000000-0005-0000-0000-0000BD020000}"/>
    <cellStyle name="Comma 2 2 5 3 6 3" xfId="6570" xr:uid="{00000000-0005-0000-0000-0000BE020000}"/>
    <cellStyle name="Comma 2 2 5 3 7" xfId="2563" xr:uid="{00000000-0005-0000-0000-0000BF020000}"/>
    <cellStyle name="Comma 2 2 5 3 8" xfId="4970" xr:uid="{00000000-0005-0000-0000-0000C0020000}"/>
    <cellStyle name="Comma 2 2 5 4" xfId="254" xr:uid="{00000000-0005-0000-0000-0000C1020000}"/>
    <cellStyle name="Comma 2 2 5 4 2" xfId="1055" xr:uid="{00000000-0005-0000-0000-0000C2020000}"/>
    <cellStyle name="Comma 2 2 5 4 2 2" xfId="3463" xr:uid="{00000000-0005-0000-0000-0000C3020000}"/>
    <cellStyle name="Comma 2 2 5 4 2 3" xfId="5870" xr:uid="{00000000-0005-0000-0000-0000C4020000}"/>
    <cellStyle name="Comma 2 2 5 4 3" xfId="1855" xr:uid="{00000000-0005-0000-0000-0000C5020000}"/>
    <cellStyle name="Comma 2 2 5 4 3 2" xfId="4263" xr:uid="{00000000-0005-0000-0000-0000C6020000}"/>
    <cellStyle name="Comma 2 2 5 4 3 3" xfId="6670" xr:uid="{00000000-0005-0000-0000-0000C7020000}"/>
    <cellStyle name="Comma 2 2 5 4 4" xfId="2663" xr:uid="{00000000-0005-0000-0000-0000C8020000}"/>
    <cellStyle name="Comma 2 2 5 4 5" xfId="5070" xr:uid="{00000000-0005-0000-0000-0000C9020000}"/>
    <cellStyle name="Comma 2 2 5 5" xfId="454" xr:uid="{00000000-0005-0000-0000-0000CA020000}"/>
    <cellStyle name="Comma 2 2 5 5 2" xfId="1255" xr:uid="{00000000-0005-0000-0000-0000CB020000}"/>
    <cellStyle name="Comma 2 2 5 5 2 2" xfId="3663" xr:uid="{00000000-0005-0000-0000-0000CC020000}"/>
    <cellStyle name="Comma 2 2 5 5 2 3" xfId="6070" xr:uid="{00000000-0005-0000-0000-0000CD020000}"/>
    <cellStyle name="Comma 2 2 5 5 3" xfId="2055" xr:uid="{00000000-0005-0000-0000-0000CE020000}"/>
    <cellStyle name="Comma 2 2 5 5 3 2" xfId="4463" xr:uid="{00000000-0005-0000-0000-0000CF020000}"/>
    <cellStyle name="Comma 2 2 5 5 3 3" xfId="6870" xr:uid="{00000000-0005-0000-0000-0000D0020000}"/>
    <cellStyle name="Comma 2 2 5 5 4" xfId="2863" xr:uid="{00000000-0005-0000-0000-0000D1020000}"/>
    <cellStyle name="Comma 2 2 5 5 5" xfId="5270" xr:uid="{00000000-0005-0000-0000-0000D2020000}"/>
    <cellStyle name="Comma 2 2 5 6" xfId="654" xr:uid="{00000000-0005-0000-0000-0000D3020000}"/>
    <cellStyle name="Comma 2 2 5 6 2" xfId="1455" xr:uid="{00000000-0005-0000-0000-0000D4020000}"/>
    <cellStyle name="Comma 2 2 5 6 2 2" xfId="3863" xr:uid="{00000000-0005-0000-0000-0000D5020000}"/>
    <cellStyle name="Comma 2 2 5 6 2 3" xfId="6270" xr:uid="{00000000-0005-0000-0000-0000D6020000}"/>
    <cellStyle name="Comma 2 2 5 6 3" xfId="2255" xr:uid="{00000000-0005-0000-0000-0000D7020000}"/>
    <cellStyle name="Comma 2 2 5 6 3 2" xfId="4663" xr:uid="{00000000-0005-0000-0000-0000D8020000}"/>
    <cellStyle name="Comma 2 2 5 6 3 3" xfId="7070" xr:uid="{00000000-0005-0000-0000-0000D9020000}"/>
    <cellStyle name="Comma 2 2 5 6 4" xfId="3063" xr:uid="{00000000-0005-0000-0000-0000DA020000}"/>
    <cellStyle name="Comma 2 2 5 6 5" xfId="5470" xr:uid="{00000000-0005-0000-0000-0000DB020000}"/>
    <cellStyle name="Comma 2 2 5 7" xfId="855" xr:uid="{00000000-0005-0000-0000-0000DC020000}"/>
    <cellStyle name="Comma 2 2 5 7 2" xfId="3263" xr:uid="{00000000-0005-0000-0000-0000DD020000}"/>
    <cellStyle name="Comma 2 2 5 7 3" xfId="5670" xr:uid="{00000000-0005-0000-0000-0000DE020000}"/>
    <cellStyle name="Comma 2 2 5 8" xfId="1655" xr:uid="{00000000-0005-0000-0000-0000DF020000}"/>
    <cellStyle name="Comma 2 2 5 8 2" xfId="4063" xr:uid="{00000000-0005-0000-0000-0000E0020000}"/>
    <cellStyle name="Comma 2 2 5 8 3" xfId="6470" xr:uid="{00000000-0005-0000-0000-0000E1020000}"/>
    <cellStyle name="Comma 2 2 5 9" xfId="2462" xr:uid="{00000000-0005-0000-0000-0000E2020000}"/>
    <cellStyle name="Comma 2 2 6" xfId="64" xr:uid="{00000000-0005-0000-0000-0000E3020000}"/>
    <cellStyle name="Comma 2 2 6 2" xfId="164" xr:uid="{00000000-0005-0000-0000-0000E4020000}"/>
    <cellStyle name="Comma 2 2 6 2 2" xfId="364" xr:uid="{00000000-0005-0000-0000-0000E5020000}"/>
    <cellStyle name="Comma 2 2 6 2 2 2" xfId="1165" xr:uid="{00000000-0005-0000-0000-0000E6020000}"/>
    <cellStyle name="Comma 2 2 6 2 2 2 2" xfId="3573" xr:uid="{00000000-0005-0000-0000-0000E7020000}"/>
    <cellStyle name="Comma 2 2 6 2 2 2 3" xfId="5980" xr:uid="{00000000-0005-0000-0000-0000E8020000}"/>
    <cellStyle name="Comma 2 2 6 2 2 3" xfId="1965" xr:uid="{00000000-0005-0000-0000-0000E9020000}"/>
    <cellStyle name="Comma 2 2 6 2 2 3 2" xfId="4373" xr:uid="{00000000-0005-0000-0000-0000EA020000}"/>
    <cellStyle name="Comma 2 2 6 2 2 3 3" xfId="6780" xr:uid="{00000000-0005-0000-0000-0000EB020000}"/>
    <cellStyle name="Comma 2 2 6 2 2 4" xfId="2773" xr:uid="{00000000-0005-0000-0000-0000EC020000}"/>
    <cellStyle name="Comma 2 2 6 2 2 5" xfId="5180" xr:uid="{00000000-0005-0000-0000-0000ED020000}"/>
    <cellStyle name="Comma 2 2 6 2 3" xfId="564" xr:uid="{00000000-0005-0000-0000-0000EE020000}"/>
    <cellStyle name="Comma 2 2 6 2 3 2" xfId="1365" xr:uid="{00000000-0005-0000-0000-0000EF020000}"/>
    <cellStyle name="Comma 2 2 6 2 3 2 2" xfId="3773" xr:uid="{00000000-0005-0000-0000-0000F0020000}"/>
    <cellStyle name="Comma 2 2 6 2 3 2 3" xfId="6180" xr:uid="{00000000-0005-0000-0000-0000F1020000}"/>
    <cellStyle name="Comma 2 2 6 2 3 3" xfId="2165" xr:uid="{00000000-0005-0000-0000-0000F2020000}"/>
    <cellStyle name="Comma 2 2 6 2 3 3 2" xfId="4573" xr:uid="{00000000-0005-0000-0000-0000F3020000}"/>
    <cellStyle name="Comma 2 2 6 2 3 3 3" xfId="6980" xr:uid="{00000000-0005-0000-0000-0000F4020000}"/>
    <cellStyle name="Comma 2 2 6 2 3 4" xfId="2973" xr:uid="{00000000-0005-0000-0000-0000F5020000}"/>
    <cellStyle name="Comma 2 2 6 2 3 5" xfId="5380" xr:uid="{00000000-0005-0000-0000-0000F6020000}"/>
    <cellStyle name="Comma 2 2 6 2 4" xfId="764" xr:uid="{00000000-0005-0000-0000-0000F7020000}"/>
    <cellStyle name="Comma 2 2 6 2 4 2" xfId="1565" xr:uid="{00000000-0005-0000-0000-0000F8020000}"/>
    <cellStyle name="Comma 2 2 6 2 4 2 2" xfId="3973" xr:uid="{00000000-0005-0000-0000-0000F9020000}"/>
    <cellStyle name="Comma 2 2 6 2 4 2 3" xfId="6380" xr:uid="{00000000-0005-0000-0000-0000FA020000}"/>
    <cellStyle name="Comma 2 2 6 2 4 3" xfId="2365" xr:uid="{00000000-0005-0000-0000-0000FB020000}"/>
    <cellStyle name="Comma 2 2 6 2 4 3 2" xfId="4773" xr:uid="{00000000-0005-0000-0000-0000FC020000}"/>
    <cellStyle name="Comma 2 2 6 2 4 3 3" xfId="7180" xr:uid="{00000000-0005-0000-0000-0000FD020000}"/>
    <cellStyle name="Comma 2 2 6 2 4 4" xfId="3173" xr:uid="{00000000-0005-0000-0000-0000FE020000}"/>
    <cellStyle name="Comma 2 2 6 2 4 5" xfId="5580" xr:uid="{00000000-0005-0000-0000-0000FF020000}"/>
    <cellStyle name="Comma 2 2 6 2 5" xfId="965" xr:uid="{00000000-0005-0000-0000-000000030000}"/>
    <cellStyle name="Comma 2 2 6 2 5 2" xfId="3373" xr:uid="{00000000-0005-0000-0000-000001030000}"/>
    <cellStyle name="Comma 2 2 6 2 5 3" xfId="5780" xr:uid="{00000000-0005-0000-0000-000002030000}"/>
    <cellStyle name="Comma 2 2 6 2 6" xfId="1765" xr:uid="{00000000-0005-0000-0000-000003030000}"/>
    <cellStyle name="Comma 2 2 6 2 6 2" xfId="4173" xr:uid="{00000000-0005-0000-0000-000004030000}"/>
    <cellStyle name="Comma 2 2 6 2 6 3" xfId="6580" xr:uid="{00000000-0005-0000-0000-000005030000}"/>
    <cellStyle name="Comma 2 2 6 2 7" xfId="2573" xr:uid="{00000000-0005-0000-0000-000006030000}"/>
    <cellStyle name="Comma 2 2 6 2 8" xfId="4980" xr:uid="{00000000-0005-0000-0000-000007030000}"/>
    <cellStyle name="Comma 2 2 6 3" xfId="264" xr:uid="{00000000-0005-0000-0000-000008030000}"/>
    <cellStyle name="Comma 2 2 6 3 2" xfId="1065" xr:uid="{00000000-0005-0000-0000-000009030000}"/>
    <cellStyle name="Comma 2 2 6 3 2 2" xfId="3473" xr:uid="{00000000-0005-0000-0000-00000A030000}"/>
    <cellStyle name="Comma 2 2 6 3 2 3" xfId="5880" xr:uid="{00000000-0005-0000-0000-00000B030000}"/>
    <cellStyle name="Comma 2 2 6 3 3" xfId="1865" xr:uid="{00000000-0005-0000-0000-00000C030000}"/>
    <cellStyle name="Comma 2 2 6 3 3 2" xfId="4273" xr:uid="{00000000-0005-0000-0000-00000D030000}"/>
    <cellStyle name="Comma 2 2 6 3 3 3" xfId="6680" xr:uid="{00000000-0005-0000-0000-00000E030000}"/>
    <cellStyle name="Comma 2 2 6 3 4" xfId="2673" xr:uid="{00000000-0005-0000-0000-00000F030000}"/>
    <cellStyle name="Comma 2 2 6 3 5" xfId="5080" xr:uid="{00000000-0005-0000-0000-000010030000}"/>
    <cellStyle name="Comma 2 2 6 4" xfId="464" xr:uid="{00000000-0005-0000-0000-000011030000}"/>
    <cellStyle name="Comma 2 2 6 4 2" xfId="1265" xr:uid="{00000000-0005-0000-0000-000012030000}"/>
    <cellStyle name="Comma 2 2 6 4 2 2" xfId="3673" xr:uid="{00000000-0005-0000-0000-000013030000}"/>
    <cellStyle name="Comma 2 2 6 4 2 3" xfId="6080" xr:uid="{00000000-0005-0000-0000-000014030000}"/>
    <cellStyle name="Comma 2 2 6 4 3" xfId="2065" xr:uid="{00000000-0005-0000-0000-000015030000}"/>
    <cellStyle name="Comma 2 2 6 4 3 2" xfId="4473" xr:uid="{00000000-0005-0000-0000-000016030000}"/>
    <cellStyle name="Comma 2 2 6 4 3 3" xfId="6880" xr:uid="{00000000-0005-0000-0000-000017030000}"/>
    <cellStyle name="Comma 2 2 6 4 4" xfId="2873" xr:uid="{00000000-0005-0000-0000-000018030000}"/>
    <cellStyle name="Comma 2 2 6 4 5" xfId="5280" xr:uid="{00000000-0005-0000-0000-000019030000}"/>
    <cellStyle name="Comma 2 2 6 5" xfId="664" xr:uid="{00000000-0005-0000-0000-00001A030000}"/>
    <cellStyle name="Comma 2 2 6 5 2" xfId="1465" xr:uid="{00000000-0005-0000-0000-00001B030000}"/>
    <cellStyle name="Comma 2 2 6 5 2 2" xfId="3873" xr:uid="{00000000-0005-0000-0000-00001C030000}"/>
    <cellStyle name="Comma 2 2 6 5 2 3" xfId="6280" xr:uid="{00000000-0005-0000-0000-00001D030000}"/>
    <cellStyle name="Comma 2 2 6 5 3" xfId="2265" xr:uid="{00000000-0005-0000-0000-00001E030000}"/>
    <cellStyle name="Comma 2 2 6 5 3 2" xfId="4673" xr:uid="{00000000-0005-0000-0000-00001F030000}"/>
    <cellStyle name="Comma 2 2 6 5 3 3" xfId="7080" xr:uid="{00000000-0005-0000-0000-000020030000}"/>
    <cellStyle name="Comma 2 2 6 5 4" xfId="3073" xr:uid="{00000000-0005-0000-0000-000021030000}"/>
    <cellStyle name="Comma 2 2 6 5 5" xfId="5480" xr:uid="{00000000-0005-0000-0000-000022030000}"/>
    <cellStyle name="Comma 2 2 6 6" xfId="865" xr:uid="{00000000-0005-0000-0000-000023030000}"/>
    <cellStyle name="Comma 2 2 6 6 2" xfId="3273" xr:uid="{00000000-0005-0000-0000-000024030000}"/>
    <cellStyle name="Comma 2 2 6 6 3" xfId="5680" xr:uid="{00000000-0005-0000-0000-000025030000}"/>
    <cellStyle name="Comma 2 2 6 7" xfId="1665" xr:uid="{00000000-0005-0000-0000-000026030000}"/>
    <cellStyle name="Comma 2 2 6 7 2" xfId="4073" xr:uid="{00000000-0005-0000-0000-000027030000}"/>
    <cellStyle name="Comma 2 2 6 7 3" xfId="6480" xr:uid="{00000000-0005-0000-0000-000028030000}"/>
    <cellStyle name="Comma 2 2 6 8" xfId="2473" xr:uid="{00000000-0005-0000-0000-000029030000}"/>
    <cellStyle name="Comma 2 2 6 9" xfId="4880" xr:uid="{00000000-0005-0000-0000-00002A030000}"/>
    <cellStyle name="Comma 2 2 7" xfId="114" xr:uid="{00000000-0005-0000-0000-00002B030000}"/>
    <cellStyle name="Comma 2 2 7 2" xfId="314" xr:uid="{00000000-0005-0000-0000-00002C030000}"/>
    <cellStyle name="Comma 2 2 7 2 2" xfId="1115" xr:uid="{00000000-0005-0000-0000-00002D030000}"/>
    <cellStyle name="Comma 2 2 7 2 2 2" xfId="3523" xr:uid="{00000000-0005-0000-0000-00002E030000}"/>
    <cellStyle name="Comma 2 2 7 2 2 3" xfId="5930" xr:uid="{00000000-0005-0000-0000-00002F030000}"/>
    <cellStyle name="Comma 2 2 7 2 3" xfId="1915" xr:uid="{00000000-0005-0000-0000-000030030000}"/>
    <cellStyle name="Comma 2 2 7 2 3 2" xfId="4323" xr:uid="{00000000-0005-0000-0000-000031030000}"/>
    <cellStyle name="Comma 2 2 7 2 3 3" xfId="6730" xr:uid="{00000000-0005-0000-0000-000032030000}"/>
    <cellStyle name="Comma 2 2 7 2 4" xfId="2723" xr:uid="{00000000-0005-0000-0000-000033030000}"/>
    <cellStyle name="Comma 2 2 7 2 5" xfId="5130" xr:uid="{00000000-0005-0000-0000-000034030000}"/>
    <cellStyle name="Comma 2 2 7 3" xfId="514" xr:uid="{00000000-0005-0000-0000-000035030000}"/>
    <cellStyle name="Comma 2 2 7 3 2" xfId="1315" xr:uid="{00000000-0005-0000-0000-000036030000}"/>
    <cellStyle name="Comma 2 2 7 3 2 2" xfId="3723" xr:uid="{00000000-0005-0000-0000-000037030000}"/>
    <cellStyle name="Comma 2 2 7 3 2 3" xfId="6130" xr:uid="{00000000-0005-0000-0000-000038030000}"/>
    <cellStyle name="Comma 2 2 7 3 3" xfId="2115" xr:uid="{00000000-0005-0000-0000-000039030000}"/>
    <cellStyle name="Comma 2 2 7 3 3 2" xfId="4523" xr:uid="{00000000-0005-0000-0000-00003A030000}"/>
    <cellStyle name="Comma 2 2 7 3 3 3" xfId="6930" xr:uid="{00000000-0005-0000-0000-00003B030000}"/>
    <cellStyle name="Comma 2 2 7 3 4" xfId="2923" xr:uid="{00000000-0005-0000-0000-00003C030000}"/>
    <cellStyle name="Comma 2 2 7 3 5" xfId="5330" xr:uid="{00000000-0005-0000-0000-00003D030000}"/>
    <cellStyle name="Comma 2 2 7 4" xfId="714" xr:uid="{00000000-0005-0000-0000-00003E030000}"/>
    <cellStyle name="Comma 2 2 7 4 2" xfId="1515" xr:uid="{00000000-0005-0000-0000-00003F030000}"/>
    <cellStyle name="Comma 2 2 7 4 2 2" xfId="3923" xr:uid="{00000000-0005-0000-0000-000040030000}"/>
    <cellStyle name="Comma 2 2 7 4 2 3" xfId="6330" xr:uid="{00000000-0005-0000-0000-000041030000}"/>
    <cellStyle name="Comma 2 2 7 4 3" xfId="2315" xr:uid="{00000000-0005-0000-0000-000042030000}"/>
    <cellStyle name="Comma 2 2 7 4 3 2" xfId="4723" xr:uid="{00000000-0005-0000-0000-000043030000}"/>
    <cellStyle name="Comma 2 2 7 4 3 3" xfId="7130" xr:uid="{00000000-0005-0000-0000-000044030000}"/>
    <cellStyle name="Comma 2 2 7 4 4" xfId="3123" xr:uid="{00000000-0005-0000-0000-000045030000}"/>
    <cellStyle name="Comma 2 2 7 4 5" xfId="5530" xr:uid="{00000000-0005-0000-0000-000046030000}"/>
    <cellStyle name="Comma 2 2 7 5" xfId="915" xr:uid="{00000000-0005-0000-0000-000047030000}"/>
    <cellStyle name="Comma 2 2 7 5 2" xfId="3323" xr:uid="{00000000-0005-0000-0000-000048030000}"/>
    <cellStyle name="Comma 2 2 7 5 3" xfId="5730" xr:uid="{00000000-0005-0000-0000-000049030000}"/>
    <cellStyle name="Comma 2 2 7 6" xfId="1715" xr:uid="{00000000-0005-0000-0000-00004A030000}"/>
    <cellStyle name="Comma 2 2 7 6 2" xfId="4123" xr:uid="{00000000-0005-0000-0000-00004B030000}"/>
    <cellStyle name="Comma 2 2 7 6 3" xfId="6530" xr:uid="{00000000-0005-0000-0000-00004C030000}"/>
    <cellStyle name="Comma 2 2 7 7" xfId="2523" xr:uid="{00000000-0005-0000-0000-00004D030000}"/>
    <cellStyle name="Comma 2 2 7 8" xfId="4930" xr:uid="{00000000-0005-0000-0000-00004E030000}"/>
    <cellStyle name="Comma 2 2 8" xfId="214" xr:uid="{00000000-0005-0000-0000-00004F030000}"/>
    <cellStyle name="Comma 2 2 8 2" xfId="1015" xr:uid="{00000000-0005-0000-0000-000050030000}"/>
    <cellStyle name="Comma 2 2 8 2 2" xfId="3423" xr:uid="{00000000-0005-0000-0000-000051030000}"/>
    <cellStyle name="Comma 2 2 8 2 3" xfId="5830" xr:uid="{00000000-0005-0000-0000-000052030000}"/>
    <cellStyle name="Comma 2 2 8 3" xfId="1815" xr:uid="{00000000-0005-0000-0000-000053030000}"/>
    <cellStyle name="Comma 2 2 8 3 2" xfId="4223" xr:uid="{00000000-0005-0000-0000-000054030000}"/>
    <cellStyle name="Comma 2 2 8 3 3" xfId="6630" xr:uid="{00000000-0005-0000-0000-000055030000}"/>
    <cellStyle name="Comma 2 2 8 4" xfId="2623" xr:uid="{00000000-0005-0000-0000-000056030000}"/>
    <cellStyle name="Comma 2 2 8 5" xfId="5030" xr:uid="{00000000-0005-0000-0000-000057030000}"/>
    <cellStyle name="Comma 2 2 9" xfId="414" xr:uid="{00000000-0005-0000-0000-000058030000}"/>
    <cellStyle name="Comma 2 2 9 2" xfId="1215" xr:uid="{00000000-0005-0000-0000-000059030000}"/>
    <cellStyle name="Comma 2 2 9 2 2" xfId="3623" xr:uid="{00000000-0005-0000-0000-00005A030000}"/>
    <cellStyle name="Comma 2 2 9 2 3" xfId="6030" xr:uid="{00000000-0005-0000-0000-00005B030000}"/>
    <cellStyle name="Comma 2 2 9 3" xfId="2015" xr:uid="{00000000-0005-0000-0000-00005C030000}"/>
    <cellStyle name="Comma 2 2 9 3 2" xfId="4423" xr:uid="{00000000-0005-0000-0000-00005D030000}"/>
    <cellStyle name="Comma 2 2 9 3 3" xfId="6830" xr:uid="{00000000-0005-0000-0000-00005E030000}"/>
    <cellStyle name="Comma 2 2 9 4" xfId="2823" xr:uid="{00000000-0005-0000-0000-00005F030000}"/>
    <cellStyle name="Comma 2 2 9 5" xfId="5230" xr:uid="{00000000-0005-0000-0000-000060030000}"/>
    <cellStyle name="Comma 2 3" xfId="14" xr:uid="{00000000-0005-0000-0000-000061030000}"/>
    <cellStyle name="Comma 2 3 10" xfId="616" xr:uid="{00000000-0005-0000-0000-000062030000}"/>
    <cellStyle name="Comma 2 3 10 2" xfId="1417" xr:uid="{00000000-0005-0000-0000-000063030000}"/>
    <cellStyle name="Comma 2 3 10 2 2" xfId="3825" xr:uid="{00000000-0005-0000-0000-000064030000}"/>
    <cellStyle name="Comma 2 3 10 2 3" xfId="6232" xr:uid="{00000000-0005-0000-0000-000065030000}"/>
    <cellStyle name="Comma 2 3 10 3" xfId="2217" xr:uid="{00000000-0005-0000-0000-000066030000}"/>
    <cellStyle name="Comma 2 3 10 3 2" xfId="4625" xr:uid="{00000000-0005-0000-0000-000067030000}"/>
    <cellStyle name="Comma 2 3 10 3 3" xfId="7032" xr:uid="{00000000-0005-0000-0000-000068030000}"/>
    <cellStyle name="Comma 2 3 10 4" xfId="3025" xr:uid="{00000000-0005-0000-0000-000069030000}"/>
    <cellStyle name="Comma 2 3 10 5" xfId="5432" xr:uid="{00000000-0005-0000-0000-00006A030000}"/>
    <cellStyle name="Comma 2 3 11" xfId="817" xr:uid="{00000000-0005-0000-0000-00006B030000}"/>
    <cellStyle name="Comma 2 3 11 2" xfId="3225" xr:uid="{00000000-0005-0000-0000-00006C030000}"/>
    <cellStyle name="Comma 2 3 11 3" xfId="5632" xr:uid="{00000000-0005-0000-0000-00006D030000}"/>
    <cellStyle name="Comma 2 3 12" xfId="1617" xr:uid="{00000000-0005-0000-0000-00006E030000}"/>
    <cellStyle name="Comma 2 3 12 2" xfId="4025" xr:uid="{00000000-0005-0000-0000-00006F030000}"/>
    <cellStyle name="Comma 2 3 12 3" xfId="6432" xr:uid="{00000000-0005-0000-0000-000070030000}"/>
    <cellStyle name="Comma 2 3 13" xfId="2423" xr:uid="{00000000-0005-0000-0000-000071030000}"/>
    <cellStyle name="Comma 2 3 14" xfId="4830" xr:uid="{00000000-0005-0000-0000-000072030000}"/>
    <cellStyle name="Comma 2 3 2" xfId="25" xr:uid="{00000000-0005-0000-0000-000073030000}"/>
    <cellStyle name="Comma 2 3 2 10" xfId="4841" xr:uid="{00000000-0005-0000-0000-000074030000}"/>
    <cellStyle name="Comma 2 3 2 2" xfId="76" xr:uid="{00000000-0005-0000-0000-000075030000}"/>
    <cellStyle name="Comma 2 3 2 2 2" xfId="176" xr:uid="{00000000-0005-0000-0000-000076030000}"/>
    <cellStyle name="Comma 2 3 2 2 2 2" xfId="376" xr:uid="{00000000-0005-0000-0000-000077030000}"/>
    <cellStyle name="Comma 2 3 2 2 2 2 2" xfId="1177" xr:uid="{00000000-0005-0000-0000-000078030000}"/>
    <cellStyle name="Comma 2 3 2 2 2 2 2 2" xfId="3585" xr:uid="{00000000-0005-0000-0000-000079030000}"/>
    <cellStyle name="Comma 2 3 2 2 2 2 2 3" xfId="5992" xr:uid="{00000000-0005-0000-0000-00007A030000}"/>
    <cellStyle name="Comma 2 3 2 2 2 2 3" xfId="1977" xr:uid="{00000000-0005-0000-0000-00007B030000}"/>
    <cellStyle name="Comma 2 3 2 2 2 2 3 2" xfId="4385" xr:uid="{00000000-0005-0000-0000-00007C030000}"/>
    <cellStyle name="Comma 2 3 2 2 2 2 3 3" xfId="6792" xr:uid="{00000000-0005-0000-0000-00007D030000}"/>
    <cellStyle name="Comma 2 3 2 2 2 2 4" xfId="2785" xr:uid="{00000000-0005-0000-0000-00007E030000}"/>
    <cellStyle name="Comma 2 3 2 2 2 2 5" xfId="5192" xr:uid="{00000000-0005-0000-0000-00007F030000}"/>
    <cellStyle name="Comma 2 3 2 2 2 3" xfId="576" xr:uid="{00000000-0005-0000-0000-000080030000}"/>
    <cellStyle name="Comma 2 3 2 2 2 3 2" xfId="1377" xr:uid="{00000000-0005-0000-0000-000081030000}"/>
    <cellStyle name="Comma 2 3 2 2 2 3 2 2" xfId="3785" xr:uid="{00000000-0005-0000-0000-000082030000}"/>
    <cellStyle name="Comma 2 3 2 2 2 3 2 3" xfId="6192" xr:uid="{00000000-0005-0000-0000-000083030000}"/>
    <cellStyle name="Comma 2 3 2 2 2 3 3" xfId="2177" xr:uid="{00000000-0005-0000-0000-000084030000}"/>
    <cellStyle name="Comma 2 3 2 2 2 3 3 2" xfId="4585" xr:uid="{00000000-0005-0000-0000-000085030000}"/>
    <cellStyle name="Comma 2 3 2 2 2 3 3 3" xfId="6992" xr:uid="{00000000-0005-0000-0000-000086030000}"/>
    <cellStyle name="Comma 2 3 2 2 2 3 4" xfId="2985" xr:uid="{00000000-0005-0000-0000-000087030000}"/>
    <cellStyle name="Comma 2 3 2 2 2 3 5" xfId="5392" xr:uid="{00000000-0005-0000-0000-000088030000}"/>
    <cellStyle name="Comma 2 3 2 2 2 4" xfId="776" xr:uid="{00000000-0005-0000-0000-000089030000}"/>
    <cellStyle name="Comma 2 3 2 2 2 4 2" xfId="1577" xr:uid="{00000000-0005-0000-0000-00008A030000}"/>
    <cellStyle name="Comma 2 3 2 2 2 4 2 2" xfId="3985" xr:uid="{00000000-0005-0000-0000-00008B030000}"/>
    <cellStyle name="Comma 2 3 2 2 2 4 2 3" xfId="6392" xr:uid="{00000000-0005-0000-0000-00008C030000}"/>
    <cellStyle name="Comma 2 3 2 2 2 4 3" xfId="2377" xr:uid="{00000000-0005-0000-0000-00008D030000}"/>
    <cellStyle name="Comma 2 3 2 2 2 4 3 2" xfId="4785" xr:uid="{00000000-0005-0000-0000-00008E030000}"/>
    <cellStyle name="Comma 2 3 2 2 2 4 3 3" xfId="7192" xr:uid="{00000000-0005-0000-0000-00008F030000}"/>
    <cellStyle name="Comma 2 3 2 2 2 4 4" xfId="3185" xr:uid="{00000000-0005-0000-0000-000090030000}"/>
    <cellStyle name="Comma 2 3 2 2 2 4 5" xfId="5592" xr:uid="{00000000-0005-0000-0000-000091030000}"/>
    <cellStyle name="Comma 2 3 2 2 2 5" xfId="977" xr:uid="{00000000-0005-0000-0000-000092030000}"/>
    <cellStyle name="Comma 2 3 2 2 2 5 2" xfId="3385" xr:uid="{00000000-0005-0000-0000-000093030000}"/>
    <cellStyle name="Comma 2 3 2 2 2 5 3" xfId="5792" xr:uid="{00000000-0005-0000-0000-000094030000}"/>
    <cellStyle name="Comma 2 3 2 2 2 6" xfId="1777" xr:uid="{00000000-0005-0000-0000-000095030000}"/>
    <cellStyle name="Comma 2 3 2 2 2 6 2" xfId="4185" xr:uid="{00000000-0005-0000-0000-000096030000}"/>
    <cellStyle name="Comma 2 3 2 2 2 6 3" xfId="6592" xr:uid="{00000000-0005-0000-0000-000097030000}"/>
    <cellStyle name="Comma 2 3 2 2 2 7" xfId="2585" xr:uid="{00000000-0005-0000-0000-000098030000}"/>
    <cellStyle name="Comma 2 3 2 2 2 8" xfId="4992" xr:uid="{00000000-0005-0000-0000-000099030000}"/>
    <cellStyle name="Comma 2 3 2 2 3" xfId="276" xr:uid="{00000000-0005-0000-0000-00009A030000}"/>
    <cellStyle name="Comma 2 3 2 2 3 2" xfId="1077" xr:uid="{00000000-0005-0000-0000-00009B030000}"/>
    <cellStyle name="Comma 2 3 2 2 3 2 2" xfId="3485" xr:uid="{00000000-0005-0000-0000-00009C030000}"/>
    <cellStyle name="Comma 2 3 2 2 3 2 3" xfId="5892" xr:uid="{00000000-0005-0000-0000-00009D030000}"/>
    <cellStyle name="Comma 2 3 2 2 3 3" xfId="1877" xr:uid="{00000000-0005-0000-0000-00009E030000}"/>
    <cellStyle name="Comma 2 3 2 2 3 3 2" xfId="4285" xr:uid="{00000000-0005-0000-0000-00009F030000}"/>
    <cellStyle name="Comma 2 3 2 2 3 3 3" xfId="6692" xr:uid="{00000000-0005-0000-0000-0000A0030000}"/>
    <cellStyle name="Comma 2 3 2 2 3 4" xfId="2685" xr:uid="{00000000-0005-0000-0000-0000A1030000}"/>
    <cellStyle name="Comma 2 3 2 2 3 5" xfId="5092" xr:uid="{00000000-0005-0000-0000-0000A2030000}"/>
    <cellStyle name="Comma 2 3 2 2 4" xfId="476" xr:uid="{00000000-0005-0000-0000-0000A3030000}"/>
    <cellStyle name="Comma 2 3 2 2 4 2" xfId="1277" xr:uid="{00000000-0005-0000-0000-0000A4030000}"/>
    <cellStyle name="Comma 2 3 2 2 4 2 2" xfId="3685" xr:uid="{00000000-0005-0000-0000-0000A5030000}"/>
    <cellStyle name="Comma 2 3 2 2 4 2 3" xfId="6092" xr:uid="{00000000-0005-0000-0000-0000A6030000}"/>
    <cellStyle name="Comma 2 3 2 2 4 3" xfId="2077" xr:uid="{00000000-0005-0000-0000-0000A7030000}"/>
    <cellStyle name="Comma 2 3 2 2 4 3 2" xfId="4485" xr:uid="{00000000-0005-0000-0000-0000A8030000}"/>
    <cellStyle name="Comma 2 3 2 2 4 3 3" xfId="6892" xr:uid="{00000000-0005-0000-0000-0000A9030000}"/>
    <cellStyle name="Comma 2 3 2 2 4 4" xfId="2885" xr:uid="{00000000-0005-0000-0000-0000AA030000}"/>
    <cellStyle name="Comma 2 3 2 2 4 5" xfId="5292" xr:uid="{00000000-0005-0000-0000-0000AB030000}"/>
    <cellStyle name="Comma 2 3 2 2 5" xfId="676" xr:uid="{00000000-0005-0000-0000-0000AC030000}"/>
    <cellStyle name="Comma 2 3 2 2 5 2" xfId="1477" xr:uid="{00000000-0005-0000-0000-0000AD030000}"/>
    <cellStyle name="Comma 2 3 2 2 5 2 2" xfId="3885" xr:uid="{00000000-0005-0000-0000-0000AE030000}"/>
    <cellStyle name="Comma 2 3 2 2 5 2 3" xfId="6292" xr:uid="{00000000-0005-0000-0000-0000AF030000}"/>
    <cellStyle name="Comma 2 3 2 2 5 3" xfId="2277" xr:uid="{00000000-0005-0000-0000-0000B0030000}"/>
    <cellStyle name="Comma 2 3 2 2 5 3 2" xfId="4685" xr:uid="{00000000-0005-0000-0000-0000B1030000}"/>
    <cellStyle name="Comma 2 3 2 2 5 3 3" xfId="7092" xr:uid="{00000000-0005-0000-0000-0000B2030000}"/>
    <cellStyle name="Comma 2 3 2 2 5 4" xfId="3085" xr:uid="{00000000-0005-0000-0000-0000B3030000}"/>
    <cellStyle name="Comma 2 3 2 2 5 5" xfId="5492" xr:uid="{00000000-0005-0000-0000-0000B4030000}"/>
    <cellStyle name="Comma 2 3 2 2 6" xfId="877" xr:uid="{00000000-0005-0000-0000-0000B5030000}"/>
    <cellStyle name="Comma 2 3 2 2 6 2" xfId="3285" xr:uid="{00000000-0005-0000-0000-0000B6030000}"/>
    <cellStyle name="Comma 2 3 2 2 6 3" xfId="5692" xr:uid="{00000000-0005-0000-0000-0000B7030000}"/>
    <cellStyle name="Comma 2 3 2 2 7" xfId="1677" xr:uid="{00000000-0005-0000-0000-0000B8030000}"/>
    <cellStyle name="Comma 2 3 2 2 7 2" xfId="4085" xr:uid="{00000000-0005-0000-0000-0000B9030000}"/>
    <cellStyle name="Comma 2 3 2 2 7 3" xfId="6492" xr:uid="{00000000-0005-0000-0000-0000BA030000}"/>
    <cellStyle name="Comma 2 3 2 2 8" xfId="2485" xr:uid="{00000000-0005-0000-0000-0000BB030000}"/>
    <cellStyle name="Comma 2 3 2 2 9" xfId="4892" xr:uid="{00000000-0005-0000-0000-0000BC030000}"/>
    <cellStyle name="Comma 2 3 2 3" xfId="126" xr:uid="{00000000-0005-0000-0000-0000BD030000}"/>
    <cellStyle name="Comma 2 3 2 3 2" xfId="326" xr:uid="{00000000-0005-0000-0000-0000BE030000}"/>
    <cellStyle name="Comma 2 3 2 3 2 2" xfId="1127" xr:uid="{00000000-0005-0000-0000-0000BF030000}"/>
    <cellStyle name="Comma 2 3 2 3 2 2 2" xfId="3535" xr:uid="{00000000-0005-0000-0000-0000C0030000}"/>
    <cellStyle name="Comma 2 3 2 3 2 2 3" xfId="5942" xr:uid="{00000000-0005-0000-0000-0000C1030000}"/>
    <cellStyle name="Comma 2 3 2 3 2 3" xfId="1927" xr:uid="{00000000-0005-0000-0000-0000C2030000}"/>
    <cellStyle name="Comma 2 3 2 3 2 3 2" xfId="4335" xr:uid="{00000000-0005-0000-0000-0000C3030000}"/>
    <cellStyle name="Comma 2 3 2 3 2 3 3" xfId="6742" xr:uid="{00000000-0005-0000-0000-0000C4030000}"/>
    <cellStyle name="Comma 2 3 2 3 2 4" xfId="2735" xr:uid="{00000000-0005-0000-0000-0000C5030000}"/>
    <cellStyle name="Comma 2 3 2 3 2 5" xfId="5142" xr:uid="{00000000-0005-0000-0000-0000C6030000}"/>
    <cellStyle name="Comma 2 3 2 3 3" xfId="526" xr:uid="{00000000-0005-0000-0000-0000C7030000}"/>
    <cellStyle name="Comma 2 3 2 3 3 2" xfId="1327" xr:uid="{00000000-0005-0000-0000-0000C8030000}"/>
    <cellStyle name="Comma 2 3 2 3 3 2 2" xfId="3735" xr:uid="{00000000-0005-0000-0000-0000C9030000}"/>
    <cellStyle name="Comma 2 3 2 3 3 2 3" xfId="6142" xr:uid="{00000000-0005-0000-0000-0000CA030000}"/>
    <cellStyle name="Comma 2 3 2 3 3 3" xfId="2127" xr:uid="{00000000-0005-0000-0000-0000CB030000}"/>
    <cellStyle name="Comma 2 3 2 3 3 3 2" xfId="4535" xr:uid="{00000000-0005-0000-0000-0000CC030000}"/>
    <cellStyle name="Comma 2 3 2 3 3 3 3" xfId="6942" xr:uid="{00000000-0005-0000-0000-0000CD030000}"/>
    <cellStyle name="Comma 2 3 2 3 3 4" xfId="2935" xr:uid="{00000000-0005-0000-0000-0000CE030000}"/>
    <cellStyle name="Comma 2 3 2 3 3 5" xfId="5342" xr:uid="{00000000-0005-0000-0000-0000CF030000}"/>
    <cellStyle name="Comma 2 3 2 3 4" xfId="726" xr:uid="{00000000-0005-0000-0000-0000D0030000}"/>
    <cellStyle name="Comma 2 3 2 3 4 2" xfId="1527" xr:uid="{00000000-0005-0000-0000-0000D1030000}"/>
    <cellStyle name="Comma 2 3 2 3 4 2 2" xfId="3935" xr:uid="{00000000-0005-0000-0000-0000D2030000}"/>
    <cellStyle name="Comma 2 3 2 3 4 2 3" xfId="6342" xr:uid="{00000000-0005-0000-0000-0000D3030000}"/>
    <cellStyle name="Comma 2 3 2 3 4 3" xfId="2327" xr:uid="{00000000-0005-0000-0000-0000D4030000}"/>
    <cellStyle name="Comma 2 3 2 3 4 3 2" xfId="4735" xr:uid="{00000000-0005-0000-0000-0000D5030000}"/>
    <cellStyle name="Comma 2 3 2 3 4 3 3" xfId="7142" xr:uid="{00000000-0005-0000-0000-0000D6030000}"/>
    <cellStyle name="Comma 2 3 2 3 4 4" xfId="3135" xr:uid="{00000000-0005-0000-0000-0000D7030000}"/>
    <cellStyle name="Comma 2 3 2 3 4 5" xfId="5542" xr:uid="{00000000-0005-0000-0000-0000D8030000}"/>
    <cellStyle name="Comma 2 3 2 3 5" xfId="927" xr:uid="{00000000-0005-0000-0000-0000D9030000}"/>
    <cellStyle name="Comma 2 3 2 3 5 2" xfId="3335" xr:uid="{00000000-0005-0000-0000-0000DA030000}"/>
    <cellStyle name="Comma 2 3 2 3 5 3" xfId="5742" xr:uid="{00000000-0005-0000-0000-0000DB030000}"/>
    <cellStyle name="Comma 2 3 2 3 6" xfId="1727" xr:uid="{00000000-0005-0000-0000-0000DC030000}"/>
    <cellStyle name="Comma 2 3 2 3 6 2" xfId="4135" xr:uid="{00000000-0005-0000-0000-0000DD030000}"/>
    <cellStyle name="Comma 2 3 2 3 6 3" xfId="6542" xr:uid="{00000000-0005-0000-0000-0000DE030000}"/>
    <cellStyle name="Comma 2 3 2 3 7" xfId="2535" xr:uid="{00000000-0005-0000-0000-0000DF030000}"/>
    <cellStyle name="Comma 2 3 2 3 8" xfId="4942" xr:uid="{00000000-0005-0000-0000-0000E0030000}"/>
    <cellStyle name="Comma 2 3 2 4" xfId="226" xr:uid="{00000000-0005-0000-0000-0000E1030000}"/>
    <cellStyle name="Comma 2 3 2 4 2" xfId="1027" xr:uid="{00000000-0005-0000-0000-0000E2030000}"/>
    <cellStyle name="Comma 2 3 2 4 2 2" xfId="3435" xr:uid="{00000000-0005-0000-0000-0000E3030000}"/>
    <cellStyle name="Comma 2 3 2 4 2 3" xfId="5842" xr:uid="{00000000-0005-0000-0000-0000E4030000}"/>
    <cellStyle name="Comma 2 3 2 4 3" xfId="1827" xr:uid="{00000000-0005-0000-0000-0000E5030000}"/>
    <cellStyle name="Comma 2 3 2 4 3 2" xfId="4235" xr:uid="{00000000-0005-0000-0000-0000E6030000}"/>
    <cellStyle name="Comma 2 3 2 4 3 3" xfId="6642" xr:uid="{00000000-0005-0000-0000-0000E7030000}"/>
    <cellStyle name="Comma 2 3 2 4 4" xfId="2635" xr:uid="{00000000-0005-0000-0000-0000E8030000}"/>
    <cellStyle name="Comma 2 3 2 4 5" xfId="5042" xr:uid="{00000000-0005-0000-0000-0000E9030000}"/>
    <cellStyle name="Comma 2 3 2 5" xfId="426" xr:uid="{00000000-0005-0000-0000-0000EA030000}"/>
    <cellStyle name="Comma 2 3 2 5 2" xfId="1227" xr:uid="{00000000-0005-0000-0000-0000EB030000}"/>
    <cellStyle name="Comma 2 3 2 5 2 2" xfId="3635" xr:uid="{00000000-0005-0000-0000-0000EC030000}"/>
    <cellStyle name="Comma 2 3 2 5 2 3" xfId="6042" xr:uid="{00000000-0005-0000-0000-0000ED030000}"/>
    <cellStyle name="Comma 2 3 2 5 3" xfId="2027" xr:uid="{00000000-0005-0000-0000-0000EE030000}"/>
    <cellStyle name="Comma 2 3 2 5 3 2" xfId="4435" xr:uid="{00000000-0005-0000-0000-0000EF030000}"/>
    <cellStyle name="Comma 2 3 2 5 3 3" xfId="6842" xr:uid="{00000000-0005-0000-0000-0000F0030000}"/>
    <cellStyle name="Comma 2 3 2 5 4" xfId="2835" xr:uid="{00000000-0005-0000-0000-0000F1030000}"/>
    <cellStyle name="Comma 2 3 2 5 5" xfId="5242" xr:uid="{00000000-0005-0000-0000-0000F2030000}"/>
    <cellStyle name="Comma 2 3 2 6" xfId="626" xr:uid="{00000000-0005-0000-0000-0000F3030000}"/>
    <cellStyle name="Comma 2 3 2 6 2" xfId="1427" xr:uid="{00000000-0005-0000-0000-0000F4030000}"/>
    <cellStyle name="Comma 2 3 2 6 2 2" xfId="3835" xr:uid="{00000000-0005-0000-0000-0000F5030000}"/>
    <cellStyle name="Comma 2 3 2 6 2 3" xfId="6242" xr:uid="{00000000-0005-0000-0000-0000F6030000}"/>
    <cellStyle name="Comma 2 3 2 6 3" xfId="2227" xr:uid="{00000000-0005-0000-0000-0000F7030000}"/>
    <cellStyle name="Comma 2 3 2 6 3 2" xfId="4635" xr:uid="{00000000-0005-0000-0000-0000F8030000}"/>
    <cellStyle name="Comma 2 3 2 6 3 3" xfId="7042" xr:uid="{00000000-0005-0000-0000-0000F9030000}"/>
    <cellStyle name="Comma 2 3 2 6 4" xfId="3035" xr:uid="{00000000-0005-0000-0000-0000FA030000}"/>
    <cellStyle name="Comma 2 3 2 6 5" xfId="5442" xr:uid="{00000000-0005-0000-0000-0000FB030000}"/>
    <cellStyle name="Comma 2 3 2 7" xfId="827" xr:uid="{00000000-0005-0000-0000-0000FC030000}"/>
    <cellStyle name="Comma 2 3 2 7 2" xfId="3235" xr:uid="{00000000-0005-0000-0000-0000FD030000}"/>
    <cellStyle name="Comma 2 3 2 7 3" xfId="5642" xr:uid="{00000000-0005-0000-0000-0000FE030000}"/>
    <cellStyle name="Comma 2 3 2 8" xfId="1627" xr:uid="{00000000-0005-0000-0000-0000FF030000}"/>
    <cellStyle name="Comma 2 3 2 8 2" xfId="4035" xr:uid="{00000000-0005-0000-0000-000000040000}"/>
    <cellStyle name="Comma 2 3 2 8 3" xfId="6442" xr:uid="{00000000-0005-0000-0000-000001040000}"/>
    <cellStyle name="Comma 2 3 2 9" xfId="2434" xr:uid="{00000000-0005-0000-0000-000002040000}"/>
    <cellStyle name="Comma 2 3 3" xfId="35" xr:uid="{00000000-0005-0000-0000-000003040000}"/>
    <cellStyle name="Comma 2 3 3 10" xfId="4851" xr:uid="{00000000-0005-0000-0000-000004040000}"/>
    <cellStyle name="Comma 2 3 3 2" xfId="86" xr:uid="{00000000-0005-0000-0000-000005040000}"/>
    <cellStyle name="Comma 2 3 3 2 2" xfId="186" xr:uid="{00000000-0005-0000-0000-000006040000}"/>
    <cellStyle name="Comma 2 3 3 2 2 2" xfId="386" xr:uid="{00000000-0005-0000-0000-000007040000}"/>
    <cellStyle name="Comma 2 3 3 2 2 2 2" xfId="1187" xr:uid="{00000000-0005-0000-0000-000008040000}"/>
    <cellStyle name="Comma 2 3 3 2 2 2 2 2" xfId="3595" xr:uid="{00000000-0005-0000-0000-000009040000}"/>
    <cellStyle name="Comma 2 3 3 2 2 2 2 3" xfId="6002" xr:uid="{00000000-0005-0000-0000-00000A040000}"/>
    <cellStyle name="Comma 2 3 3 2 2 2 3" xfId="1987" xr:uid="{00000000-0005-0000-0000-00000B040000}"/>
    <cellStyle name="Comma 2 3 3 2 2 2 3 2" xfId="4395" xr:uid="{00000000-0005-0000-0000-00000C040000}"/>
    <cellStyle name="Comma 2 3 3 2 2 2 3 3" xfId="6802" xr:uid="{00000000-0005-0000-0000-00000D040000}"/>
    <cellStyle name="Comma 2 3 3 2 2 2 4" xfId="2795" xr:uid="{00000000-0005-0000-0000-00000E040000}"/>
    <cellStyle name="Comma 2 3 3 2 2 2 5" xfId="5202" xr:uid="{00000000-0005-0000-0000-00000F040000}"/>
    <cellStyle name="Comma 2 3 3 2 2 3" xfId="586" xr:uid="{00000000-0005-0000-0000-000010040000}"/>
    <cellStyle name="Comma 2 3 3 2 2 3 2" xfId="1387" xr:uid="{00000000-0005-0000-0000-000011040000}"/>
    <cellStyle name="Comma 2 3 3 2 2 3 2 2" xfId="3795" xr:uid="{00000000-0005-0000-0000-000012040000}"/>
    <cellStyle name="Comma 2 3 3 2 2 3 2 3" xfId="6202" xr:uid="{00000000-0005-0000-0000-000013040000}"/>
    <cellStyle name="Comma 2 3 3 2 2 3 3" xfId="2187" xr:uid="{00000000-0005-0000-0000-000014040000}"/>
    <cellStyle name="Comma 2 3 3 2 2 3 3 2" xfId="4595" xr:uid="{00000000-0005-0000-0000-000015040000}"/>
    <cellStyle name="Comma 2 3 3 2 2 3 3 3" xfId="7002" xr:uid="{00000000-0005-0000-0000-000016040000}"/>
    <cellStyle name="Comma 2 3 3 2 2 3 4" xfId="2995" xr:uid="{00000000-0005-0000-0000-000017040000}"/>
    <cellStyle name="Comma 2 3 3 2 2 3 5" xfId="5402" xr:uid="{00000000-0005-0000-0000-000018040000}"/>
    <cellStyle name="Comma 2 3 3 2 2 4" xfId="786" xr:uid="{00000000-0005-0000-0000-000019040000}"/>
    <cellStyle name="Comma 2 3 3 2 2 4 2" xfId="1587" xr:uid="{00000000-0005-0000-0000-00001A040000}"/>
    <cellStyle name="Comma 2 3 3 2 2 4 2 2" xfId="3995" xr:uid="{00000000-0005-0000-0000-00001B040000}"/>
    <cellStyle name="Comma 2 3 3 2 2 4 2 3" xfId="6402" xr:uid="{00000000-0005-0000-0000-00001C040000}"/>
    <cellStyle name="Comma 2 3 3 2 2 4 3" xfId="2387" xr:uid="{00000000-0005-0000-0000-00001D040000}"/>
    <cellStyle name="Comma 2 3 3 2 2 4 3 2" xfId="4795" xr:uid="{00000000-0005-0000-0000-00001E040000}"/>
    <cellStyle name="Comma 2 3 3 2 2 4 3 3" xfId="7202" xr:uid="{00000000-0005-0000-0000-00001F040000}"/>
    <cellStyle name="Comma 2 3 3 2 2 4 4" xfId="3195" xr:uid="{00000000-0005-0000-0000-000020040000}"/>
    <cellStyle name="Comma 2 3 3 2 2 4 5" xfId="5602" xr:uid="{00000000-0005-0000-0000-000021040000}"/>
    <cellStyle name="Comma 2 3 3 2 2 5" xfId="987" xr:uid="{00000000-0005-0000-0000-000022040000}"/>
    <cellStyle name="Comma 2 3 3 2 2 5 2" xfId="3395" xr:uid="{00000000-0005-0000-0000-000023040000}"/>
    <cellStyle name="Comma 2 3 3 2 2 5 3" xfId="5802" xr:uid="{00000000-0005-0000-0000-000024040000}"/>
    <cellStyle name="Comma 2 3 3 2 2 6" xfId="1787" xr:uid="{00000000-0005-0000-0000-000025040000}"/>
    <cellStyle name="Comma 2 3 3 2 2 6 2" xfId="4195" xr:uid="{00000000-0005-0000-0000-000026040000}"/>
    <cellStyle name="Comma 2 3 3 2 2 6 3" xfId="6602" xr:uid="{00000000-0005-0000-0000-000027040000}"/>
    <cellStyle name="Comma 2 3 3 2 2 7" xfId="2595" xr:uid="{00000000-0005-0000-0000-000028040000}"/>
    <cellStyle name="Comma 2 3 3 2 2 8" xfId="5002" xr:uid="{00000000-0005-0000-0000-000029040000}"/>
    <cellStyle name="Comma 2 3 3 2 3" xfId="286" xr:uid="{00000000-0005-0000-0000-00002A040000}"/>
    <cellStyle name="Comma 2 3 3 2 3 2" xfId="1087" xr:uid="{00000000-0005-0000-0000-00002B040000}"/>
    <cellStyle name="Comma 2 3 3 2 3 2 2" xfId="3495" xr:uid="{00000000-0005-0000-0000-00002C040000}"/>
    <cellStyle name="Comma 2 3 3 2 3 2 3" xfId="5902" xr:uid="{00000000-0005-0000-0000-00002D040000}"/>
    <cellStyle name="Comma 2 3 3 2 3 3" xfId="1887" xr:uid="{00000000-0005-0000-0000-00002E040000}"/>
    <cellStyle name="Comma 2 3 3 2 3 3 2" xfId="4295" xr:uid="{00000000-0005-0000-0000-00002F040000}"/>
    <cellStyle name="Comma 2 3 3 2 3 3 3" xfId="6702" xr:uid="{00000000-0005-0000-0000-000030040000}"/>
    <cellStyle name="Comma 2 3 3 2 3 4" xfId="2695" xr:uid="{00000000-0005-0000-0000-000031040000}"/>
    <cellStyle name="Comma 2 3 3 2 3 5" xfId="5102" xr:uid="{00000000-0005-0000-0000-000032040000}"/>
    <cellStyle name="Comma 2 3 3 2 4" xfId="486" xr:uid="{00000000-0005-0000-0000-000033040000}"/>
    <cellStyle name="Comma 2 3 3 2 4 2" xfId="1287" xr:uid="{00000000-0005-0000-0000-000034040000}"/>
    <cellStyle name="Comma 2 3 3 2 4 2 2" xfId="3695" xr:uid="{00000000-0005-0000-0000-000035040000}"/>
    <cellStyle name="Comma 2 3 3 2 4 2 3" xfId="6102" xr:uid="{00000000-0005-0000-0000-000036040000}"/>
    <cellStyle name="Comma 2 3 3 2 4 3" xfId="2087" xr:uid="{00000000-0005-0000-0000-000037040000}"/>
    <cellStyle name="Comma 2 3 3 2 4 3 2" xfId="4495" xr:uid="{00000000-0005-0000-0000-000038040000}"/>
    <cellStyle name="Comma 2 3 3 2 4 3 3" xfId="6902" xr:uid="{00000000-0005-0000-0000-000039040000}"/>
    <cellStyle name="Comma 2 3 3 2 4 4" xfId="2895" xr:uid="{00000000-0005-0000-0000-00003A040000}"/>
    <cellStyle name="Comma 2 3 3 2 4 5" xfId="5302" xr:uid="{00000000-0005-0000-0000-00003B040000}"/>
    <cellStyle name="Comma 2 3 3 2 5" xfId="686" xr:uid="{00000000-0005-0000-0000-00003C040000}"/>
    <cellStyle name="Comma 2 3 3 2 5 2" xfId="1487" xr:uid="{00000000-0005-0000-0000-00003D040000}"/>
    <cellStyle name="Comma 2 3 3 2 5 2 2" xfId="3895" xr:uid="{00000000-0005-0000-0000-00003E040000}"/>
    <cellStyle name="Comma 2 3 3 2 5 2 3" xfId="6302" xr:uid="{00000000-0005-0000-0000-00003F040000}"/>
    <cellStyle name="Comma 2 3 3 2 5 3" xfId="2287" xr:uid="{00000000-0005-0000-0000-000040040000}"/>
    <cellStyle name="Comma 2 3 3 2 5 3 2" xfId="4695" xr:uid="{00000000-0005-0000-0000-000041040000}"/>
    <cellStyle name="Comma 2 3 3 2 5 3 3" xfId="7102" xr:uid="{00000000-0005-0000-0000-000042040000}"/>
    <cellStyle name="Comma 2 3 3 2 5 4" xfId="3095" xr:uid="{00000000-0005-0000-0000-000043040000}"/>
    <cellStyle name="Comma 2 3 3 2 5 5" xfId="5502" xr:uid="{00000000-0005-0000-0000-000044040000}"/>
    <cellStyle name="Comma 2 3 3 2 6" xfId="887" xr:uid="{00000000-0005-0000-0000-000045040000}"/>
    <cellStyle name="Comma 2 3 3 2 6 2" xfId="3295" xr:uid="{00000000-0005-0000-0000-000046040000}"/>
    <cellStyle name="Comma 2 3 3 2 6 3" xfId="5702" xr:uid="{00000000-0005-0000-0000-000047040000}"/>
    <cellStyle name="Comma 2 3 3 2 7" xfId="1687" xr:uid="{00000000-0005-0000-0000-000048040000}"/>
    <cellStyle name="Comma 2 3 3 2 7 2" xfId="4095" xr:uid="{00000000-0005-0000-0000-000049040000}"/>
    <cellStyle name="Comma 2 3 3 2 7 3" xfId="6502" xr:uid="{00000000-0005-0000-0000-00004A040000}"/>
    <cellStyle name="Comma 2 3 3 2 8" xfId="2495" xr:uid="{00000000-0005-0000-0000-00004B040000}"/>
    <cellStyle name="Comma 2 3 3 2 9" xfId="4902" xr:uid="{00000000-0005-0000-0000-00004C040000}"/>
    <cellStyle name="Comma 2 3 3 3" xfId="136" xr:uid="{00000000-0005-0000-0000-00004D040000}"/>
    <cellStyle name="Comma 2 3 3 3 2" xfId="336" xr:uid="{00000000-0005-0000-0000-00004E040000}"/>
    <cellStyle name="Comma 2 3 3 3 2 2" xfId="1137" xr:uid="{00000000-0005-0000-0000-00004F040000}"/>
    <cellStyle name="Comma 2 3 3 3 2 2 2" xfId="3545" xr:uid="{00000000-0005-0000-0000-000050040000}"/>
    <cellStyle name="Comma 2 3 3 3 2 2 3" xfId="5952" xr:uid="{00000000-0005-0000-0000-000051040000}"/>
    <cellStyle name="Comma 2 3 3 3 2 3" xfId="1937" xr:uid="{00000000-0005-0000-0000-000052040000}"/>
    <cellStyle name="Comma 2 3 3 3 2 3 2" xfId="4345" xr:uid="{00000000-0005-0000-0000-000053040000}"/>
    <cellStyle name="Comma 2 3 3 3 2 3 3" xfId="6752" xr:uid="{00000000-0005-0000-0000-000054040000}"/>
    <cellStyle name="Comma 2 3 3 3 2 4" xfId="2745" xr:uid="{00000000-0005-0000-0000-000055040000}"/>
    <cellStyle name="Comma 2 3 3 3 2 5" xfId="5152" xr:uid="{00000000-0005-0000-0000-000056040000}"/>
    <cellStyle name="Comma 2 3 3 3 3" xfId="536" xr:uid="{00000000-0005-0000-0000-000057040000}"/>
    <cellStyle name="Comma 2 3 3 3 3 2" xfId="1337" xr:uid="{00000000-0005-0000-0000-000058040000}"/>
    <cellStyle name="Comma 2 3 3 3 3 2 2" xfId="3745" xr:uid="{00000000-0005-0000-0000-000059040000}"/>
    <cellStyle name="Comma 2 3 3 3 3 2 3" xfId="6152" xr:uid="{00000000-0005-0000-0000-00005A040000}"/>
    <cellStyle name="Comma 2 3 3 3 3 3" xfId="2137" xr:uid="{00000000-0005-0000-0000-00005B040000}"/>
    <cellStyle name="Comma 2 3 3 3 3 3 2" xfId="4545" xr:uid="{00000000-0005-0000-0000-00005C040000}"/>
    <cellStyle name="Comma 2 3 3 3 3 3 3" xfId="6952" xr:uid="{00000000-0005-0000-0000-00005D040000}"/>
    <cellStyle name="Comma 2 3 3 3 3 4" xfId="2945" xr:uid="{00000000-0005-0000-0000-00005E040000}"/>
    <cellStyle name="Comma 2 3 3 3 3 5" xfId="5352" xr:uid="{00000000-0005-0000-0000-00005F040000}"/>
    <cellStyle name="Comma 2 3 3 3 4" xfId="736" xr:uid="{00000000-0005-0000-0000-000060040000}"/>
    <cellStyle name="Comma 2 3 3 3 4 2" xfId="1537" xr:uid="{00000000-0005-0000-0000-000061040000}"/>
    <cellStyle name="Comma 2 3 3 3 4 2 2" xfId="3945" xr:uid="{00000000-0005-0000-0000-000062040000}"/>
    <cellStyle name="Comma 2 3 3 3 4 2 3" xfId="6352" xr:uid="{00000000-0005-0000-0000-000063040000}"/>
    <cellStyle name="Comma 2 3 3 3 4 3" xfId="2337" xr:uid="{00000000-0005-0000-0000-000064040000}"/>
    <cellStyle name="Comma 2 3 3 3 4 3 2" xfId="4745" xr:uid="{00000000-0005-0000-0000-000065040000}"/>
    <cellStyle name="Comma 2 3 3 3 4 3 3" xfId="7152" xr:uid="{00000000-0005-0000-0000-000066040000}"/>
    <cellStyle name="Comma 2 3 3 3 4 4" xfId="3145" xr:uid="{00000000-0005-0000-0000-000067040000}"/>
    <cellStyle name="Comma 2 3 3 3 4 5" xfId="5552" xr:uid="{00000000-0005-0000-0000-000068040000}"/>
    <cellStyle name="Comma 2 3 3 3 5" xfId="937" xr:uid="{00000000-0005-0000-0000-000069040000}"/>
    <cellStyle name="Comma 2 3 3 3 5 2" xfId="3345" xr:uid="{00000000-0005-0000-0000-00006A040000}"/>
    <cellStyle name="Comma 2 3 3 3 5 3" xfId="5752" xr:uid="{00000000-0005-0000-0000-00006B040000}"/>
    <cellStyle name="Comma 2 3 3 3 6" xfId="1737" xr:uid="{00000000-0005-0000-0000-00006C040000}"/>
    <cellStyle name="Comma 2 3 3 3 6 2" xfId="4145" xr:uid="{00000000-0005-0000-0000-00006D040000}"/>
    <cellStyle name="Comma 2 3 3 3 6 3" xfId="6552" xr:uid="{00000000-0005-0000-0000-00006E040000}"/>
    <cellStyle name="Comma 2 3 3 3 7" xfId="2545" xr:uid="{00000000-0005-0000-0000-00006F040000}"/>
    <cellStyle name="Comma 2 3 3 3 8" xfId="4952" xr:uid="{00000000-0005-0000-0000-000070040000}"/>
    <cellStyle name="Comma 2 3 3 4" xfId="236" xr:uid="{00000000-0005-0000-0000-000071040000}"/>
    <cellStyle name="Comma 2 3 3 4 2" xfId="1037" xr:uid="{00000000-0005-0000-0000-000072040000}"/>
    <cellStyle name="Comma 2 3 3 4 2 2" xfId="3445" xr:uid="{00000000-0005-0000-0000-000073040000}"/>
    <cellStyle name="Comma 2 3 3 4 2 3" xfId="5852" xr:uid="{00000000-0005-0000-0000-000074040000}"/>
    <cellStyle name="Comma 2 3 3 4 3" xfId="1837" xr:uid="{00000000-0005-0000-0000-000075040000}"/>
    <cellStyle name="Comma 2 3 3 4 3 2" xfId="4245" xr:uid="{00000000-0005-0000-0000-000076040000}"/>
    <cellStyle name="Comma 2 3 3 4 3 3" xfId="6652" xr:uid="{00000000-0005-0000-0000-000077040000}"/>
    <cellStyle name="Comma 2 3 3 4 4" xfId="2645" xr:uid="{00000000-0005-0000-0000-000078040000}"/>
    <cellStyle name="Comma 2 3 3 4 5" xfId="5052" xr:uid="{00000000-0005-0000-0000-000079040000}"/>
    <cellStyle name="Comma 2 3 3 5" xfId="436" xr:uid="{00000000-0005-0000-0000-00007A040000}"/>
    <cellStyle name="Comma 2 3 3 5 2" xfId="1237" xr:uid="{00000000-0005-0000-0000-00007B040000}"/>
    <cellStyle name="Comma 2 3 3 5 2 2" xfId="3645" xr:uid="{00000000-0005-0000-0000-00007C040000}"/>
    <cellStyle name="Comma 2 3 3 5 2 3" xfId="6052" xr:uid="{00000000-0005-0000-0000-00007D040000}"/>
    <cellStyle name="Comma 2 3 3 5 3" xfId="2037" xr:uid="{00000000-0005-0000-0000-00007E040000}"/>
    <cellStyle name="Comma 2 3 3 5 3 2" xfId="4445" xr:uid="{00000000-0005-0000-0000-00007F040000}"/>
    <cellStyle name="Comma 2 3 3 5 3 3" xfId="6852" xr:uid="{00000000-0005-0000-0000-000080040000}"/>
    <cellStyle name="Comma 2 3 3 5 4" xfId="2845" xr:uid="{00000000-0005-0000-0000-000081040000}"/>
    <cellStyle name="Comma 2 3 3 5 5" xfId="5252" xr:uid="{00000000-0005-0000-0000-000082040000}"/>
    <cellStyle name="Comma 2 3 3 6" xfId="636" xr:uid="{00000000-0005-0000-0000-000083040000}"/>
    <cellStyle name="Comma 2 3 3 6 2" xfId="1437" xr:uid="{00000000-0005-0000-0000-000084040000}"/>
    <cellStyle name="Comma 2 3 3 6 2 2" xfId="3845" xr:uid="{00000000-0005-0000-0000-000085040000}"/>
    <cellStyle name="Comma 2 3 3 6 2 3" xfId="6252" xr:uid="{00000000-0005-0000-0000-000086040000}"/>
    <cellStyle name="Comma 2 3 3 6 3" xfId="2237" xr:uid="{00000000-0005-0000-0000-000087040000}"/>
    <cellStyle name="Comma 2 3 3 6 3 2" xfId="4645" xr:uid="{00000000-0005-0000-0000-000088040000}"/>
    <cellStyle name="Comma 2 3 3 6 3 3" xfId="7052" xr:uid="{00000000-0005-0000-0000-000089040000}"/>
    <cellStyle name="Comma 2 3 3 6 4" xfId="3045" xr:uid="{00000000-0005-0000-0000-00008A040000}"/>
    <cellStyle name="Comma 2 3 3 6 5" xfId="5452" xr:uid="{00000000-0005-0000-0000-00008B040000}"/>
    <cellStyle name="Comma 2 3 3 7" xfId="837" xr:uid="{00000000-0005-0000-0000-00008C040000}"/>
    <cellStyle name="Comma 2 3 3 7 2" xfId="3245" xr:uid="{00000000-0005-0000-0000-00008D040000}"/>
    <cellStyle name="Comma 2 3 3 7 3" xfId="5652" xr:uid="{00000000-0005-0000-0000-00008E040000}"/>
    <cellStyle name="Comma 2 3 3 8" xfId="1637" xr:uid="{00000000-0005-0000-0000-00008F040000}"/>
    <cellStyle name="Comma 2 3 3 8 2" xfId="4045" xr:uid="{00000000-0005-0000-0000-000090040000}"/>
    <cellStyle name="Comma 2 3 3 8 3" xfId="6452" xr:uid="{00000000-0005-0000-0000-000091040000}"/>
    <cellStyle name="Comma 2 3 3 9" xfId="2444" xr:uid="{00000000-0005-0000-0000-000092040000}"/>
    <cellStyle name="Comma 2 3 4" xfId="45" xr:uid="{00000000-0005-0000-0000-000093040000}"/>
    <cellStyle name="Comma 2 3 4 10" xfId="4861" xr:uid="{00000000-0005-0000-0000-000094040000}"/>
    <cellStyle name="Comma 2 3 4 2" xfId="96" xr:uid="{00000000-0005-0000-0000-000095040000}"/>
    <cellStyle name="Comma 2 3 4 2 2" xfId="196" xr:uid="{00000000-0005-0000-0000-000096040000}"/>
    <cellStyle name="Comma 2 3 4 2 2 2" xfId="396" xr:uid="{00000000-0005-0000-0000-000097040000}"/>
    <cellStyle name="Comma 2 3 4 2 2 2 2" xfId="1197" xr:uid="{00000000-0005-0000-0000-000098040000}"/>
    <cellStyle name="Comma 2 3 4 2 2 2 2 2" xfId="3605" xr:uid="{00000000-0005-0000-0000-000099040000}"/>
    <cellStyle name="Comma 2 3 4 2 2 2 2 3" xfId="6012" xr:uid="{00000000-0005-0000-0000-00009A040000}"/>
    <cellStyle name="Comma 2 3 4 2 2 2 3" xfId="1997" xr:uid="{00000000-0005-0000-0000-00009B040000}"/>
    <cellStyle name="Comma 2 3 4 2 2 2 3 2" xfId="4405" xr:uid="{00000000-0005-0000-0000-00009C040000}"/>
    <cellStyle name="Comma 2 3 4 2 2 2 3 3" xfId="6812" xr:uid="{00000000-0005-0000-0000-00009D040000}"/>
    <cellStyle name="Comma 2 3 4 2 2 2 4" xfId="2805" xr:uid="{00000000-0005-0000-0000-00009E040000}"/>
    <cellStyle name="Comma 2 3 4 2 2 2 5" xfId="5212" xr:uid="{00000000-0005-0000-0000-00009F040000}"/>
    <cellStyle name="Comma 2 3 4 2 2 3" xfId="596" xr:uid="{00000000-0005-0000-0000-0000A0040000}"/>
    <cellStyle name="Comma 2 3 4 2 2 3 2" xfId="1397" xr:uid="{00000000-0005-0000-0000-0000A1040000}"/>
    <cellStyle name="Comma 2 3 4 2 2 3 2 2" xfId="3805" xr:uid="{00000000-0005-0000-0000-0000A2040000}"/>
    <cellStyle name="Comma 2 3 4 2 2 3 2 3" xfId="6212" xr:uid="{00000000-0005-0000-0000-0000A3040000}"/>
    <cellStyle name="Comma 2 3 4 2 2 3 3" xfId="2197" xr:uid="{00000000-0005-0000-0000-0000A4040000}"/>
    <cellStyle name="Comma 2 3 4 2 2 3 3 2" xfId="4605" xr:uid="{00000000-0005-0000-0000-0000A5040000}"/>
    <cellStyle name="Comma 2 3 4 2 2 3 3 3" xfId="7012" xr:uid="{00000000-0005-0000-0000-0000A6040000}"/>
    <cellStyle name="Comma 2 3 4 2 2 3 4" xfId="3005" xr:uid="{00000000-0005-0000-0000-0000A7040000}"/>
    <cellStyle name="Comma 2 3 4 2 2 3 5" xfId="5412" xr:uid="{00000000-0005-0000-0000-0000A8040000}"/>
    <cellStyle name="Comma 2 3 4 2 2 4" xfId="796" xr:uid="{00000000-0005-0000-0000-0000A9040000}"/>
    <cellStyle name="Comma 2 3 4 2 2 4 2" xfId="1597" xr:uid="{00000000-0005-0000-0000-0000AA040000}"/>
    <cellStyle name="Comma 2 3 4 2 2 4 2 2" xfId="4005" xr:uid="{00000000-0005-0000-0000-0000AB040000}"/>
    <cellStyle name="Comma 2 3 4 2 2 4 2 3" xfId="6412" xr:uid="{00000000-0005-0000-0000-0000AC040000}"/>
    <cellStyle name="Comma 2 3 4 2 2 4 3" xfId="2397" xr:uid="{00000000-0005-0000-0000-0000AD040000}"/>
    <cellStyle name="Comma 2 3 4 2 2 4 3 2" xfId="4805" xr:uid="{00000000-0005-0000-0000-0000AE040000}"/>
    <cellStyle name="Comma 2 3 4 2 2 4 3 3" xfId="7212" xr:uid="{00000000-0005-0000-0000-0000AF040000}"/>
    <cellStyle name="Comma 2 3 4 2 2 4 4" xfId="3205" xr:uid="{00000000-0005-0000-0000-0000B0040000}"/>
    <cellStyle name="Comma 2 3 4 2 2 4 5" xfId="5612" xr:uid="{00000000-0005-0000-0000-0000B1040000}"/>
    <cellStyle name="Comma 2 3 4 2 2 5" xfId="997" xr:uid="{00000000-0005-0000-0000-0000B2040000}"/>
    <cellStyle name="Comma 2 3 4 2 2 5 2" xfId="3405" xr:uid="{00000000-0005-0000-0000-0000B3040000}"/>
    <cellStyle name="Comma 2 3 4 2 2 5 3" xfId="5812" xr:uid="{00000000-0005-0000-0000-0000B4040000}"/>
    <cellStyle name="Comma 2 3 4 2 2 6" xfId="1797" xr:uid="{00000000-0005-0000-0000-0000B5040000}"/>
    <cellStyle name="Comma 2 3 4 2 2 6 2" xfId="4205" xr:uid="{00000000-0005-0000-0000-0000B6040000}"/>
    <cellStyle name="Comma 2 3 4 2 2 6 3" xfId="6612" xr:uid="{00000000-0005-0000-0000-0000B7040000}"/>
    <cellStyle name="Comma 2 3 4 2 2 7" xfId="2605" xr:uid="{00000000-0005-0000-0000-0000B8040000}"/>
    <cellStyle name="Comma 2 3 4 2 2 8" xfId="5012" xr:uid="{00000000-0005-0000-0000-0000B9040000}"/>
    <cellStyle name="Comma 2 3 4 2 3" xfId="296" xr:uid="{00000000-0005-0000-0000-0000BA040000}"/>
    <cellStyle name="Comma 2 3 4 2 3 2" xfId="1097" xr:uid="{00000000-0005-0000-0000-0000BB040000}"/>
    <cellStyle name="Comma 2 3 4 2 3 2 2" xfId="3505" xr:uid="{00000000-0005-0000-0000-0000BC040000}"/>
    <cellStyle name="Comma 2 3 4 2 3 2 3" xfId="5912" xr:uid="{00000000-0005-0000-0000-0000BD040000}"/>
    <cellStyle name="Comma 2 3 4 2 3 3" xfId="1897" xr:uid="{00000000-0005-0000-0000-0000BE040000}"/>
    <cellStyle name="Comma 2 3 4 2 3 3 2" xfId="4305" xr:uid="{00000000-0005-0000-0000-0000BF040000}"/>
    <cellStyle name="Comma 2 3 4 2 3 3 3" xfId="6712" xr:uid="{00000000-0005-0000-0000-0000C0040000}"/>
    <cellStyle name="Comma 2 3 4 2 3 4" xfId="2705" xr:uid="{00000000-0005-0000-0000-0000C1040000}"/>
    <cellStyle name="Comma 2 3 4 2 3 5" xfId="5112" xr:uid="{00000000-0005-0000-0000-0000C2040000}"/>
    <cellStyle name="Comma 2 3 4 2 4" xfId="496" xr:uid="{00000000-0005-0000-0000-0000C3040000}"/>
    <cellStyle name="Comma 2 3 4 2 4 2" xfId="1297" xr:uid="{00000000-0005-0000-0000-0000C4040000}"/>
    <cellStyle name="Comma 2 3 4 2 4 2 2" xfId="3705" xr:uid="{00000000-0005-0000-0000-0000C5040000}"/>
    <cellStyle name="Comma 2 3 4 2 4 2 3" xfId="6112" xr:uid="{00000000-0005-0000-0000-0000C6040000}"/>
    <cellStyle name="Comma 2 3 4 2 4 3" xfId="2097" xr:uid="{00000000-0005-0000-0000-0000C7040000}"/>
    <cellStyle name="Comma 2 3 4 2 4 3 2" xfId="4505" xr:uid="{00000000-0005-0000-0000-0000C8040000}"/>
    <cellStyle name="Comma 2 3 4 2 4 3 3" xfId="6912" xr:uid="{00000000-0005-0000-0000-0000C9040000}"/>
    <cellStyle name="Comma 2 3 4 2 4 4" xfId="2905" xr:uid="{00000000-0005-0000-0000-0000CA040000}"/>
    <cellStyle name="Comma 2 3 4 2 4 5" xfId="5312" xr:uid="{00000000-0005-0000-0000-0000CB040000}"/>
    <cellStyle name="Comma 2 3 4 2 5" xfId="696" xr:uid="{00000000-0005-0000-0000-0000CC040000}"/>
    <cellStyle name="Comma 2 3 4 2 5 2" xfId="1497" xr:uid="{00000000-0005-0000-0000-0000CD040000}"/>
    <cellStyle name="Comma 2 3 4 2 5 2 2" xfId="3905" xr:uid="{00000000-0005-0000-0000-0000CE040000}"/>
    <cellStyle name="Comma 2 3 4 2 5 2 3" xfId="6312" xr:uid="{00000000-0005-0000-0000-0000CF040000}"/>
    <cellStyle name="Comma 2 3 4 2 5 3" xfId="2297" xr:uid="{00000000-0005-0000-0000-0000D0040000}"/>
    <cellStyle name="Comma 2 3 4 2 5 3 2" xfId="4705" xr:uid="{00000000-0005-0000-0000-0000D1040000}"/>
    <cellStyle name="Comma 2 3 4 2 5 3 3" xfId="7112" xr:uid="{00000000-0005-0000-0000-0000D2040000}"/>
    <cellStyle name="Comma 2 3 4 2 5 4" xfId="3105" xr:uid="{00000000-0005-0000-0000-0000D3040000}"/>
    <cellStyle name="Comma 2 3 4 2 5 5" xfId="5512" xr:uid="{00000000-0005-0000-0000-0000D4040000}"/>
    <cellStyle name="Comma 2 3 4 2 6" xfId="897" xr:uid="{00000000-0005-0000-0000-0000D5040000}"/>
    <cellStyle name="Comma 2 3 4 2 6 2" xfId="3305" xr:uid="{00000000-0005-0000-0000-0000D6040000}"/>
    <cellStyle name="Comma 2 3 4 2 6 3" xfId="5712" xr:uid="{00000000-0005-0000-0000-0000D7040000}"/>
    <cellStyle name="Comma 2 3 4 2 7" xfId="1697" xr:uid="{00000000-0005-0000-0000-0000D8040000}"/>
    <cellStyle name="Comma 2 3 4 2 7 2" xfId="4105" xr:uid="{00000000-0005-0000-0000-0000D9040000}"/>
    <cellStyle name="Comma 2 3 4 2 7 3" xfId="6512" xr:uid="{00000000-0005-0000-0000-0000DA040000}"/>
    <cellStyle name="Comma 2 3 4 2 8" xfId="2505" xr:uid="{00000000-0005-0000-0000-0000DB040000}"/>
    <cellStyle name="Comma 2 3 4 2 9" xfId="4912" xr:uid="{00000000-0005-0000-0000-0000DC040000}"/>
    <cellStyle name="Comma 2 3 4 3" xfId="146" xr:uid="{00000000-0005-0000-0000-0000DD040000}"/>
    <cellStyle name="Comma 2 3 4 3 2" xfId="346" xr:uid="{00000000-0005-0000-0000-0000DE040000}"/>
    <cellStyle name="Comma 2 3 4 3 2 2" xfId="1147" xr:uid="{00000000-0005-0000-0000-0000DF040000}"/>
    <cellStyle name="Comma 2 3 4 3 2 2 2" xfId="3555" xr:uid="{00000000-0005-0000-0000-0000E0040000}"/>
    <cellStyle name="Comma 2 3 4 3 2 2 3" xfId="5962" xr:uid="{00000000-0005-0000-0000-0000E1040000}"/>
    <cellStyle name="Comma 2 3 4 3 2 3" xfId="1947" xr:uid="{00000000-0005-0000-0000-0000E2040000}"/>
    <cellStyle name="Comma 2 3 4 3 2 3 2" xfId="4355" xr:uid="{00000000-0005-0000-0000-0000E3040000}"/>
    <cellStyle name="Comma 2 3 4 3 2 3 3" xfId="6762" xr:uid="{00000000-0005-0000-0000-0000E4040000}"/>
    <cellStyle name="Comma 2 3 4 3 2 4" xfId="2755" xr:uid="{00000000-0005-0000-0000-0000E5040000}"/>
    <cellStyle name="Comma 2 3 4 3 2 5" xfId="5162" xr:uid="{00000000-0005-0000-0000-0000E6040000}"/>
    <cellStyle name="Comma 2 3 4 3 3" xfId="546" xr:uid="{00000000-0005-0000-0000-0000E7040000}"/>
    <cellStyle name="Comma 2 3 4 3 3 2" xfId="1347" xr:uid="{00000000-0005-0000-0000-0000E8040000}"/>
    <cellStyle name="Comma 2 3 4 3 3 2 2" xfId="3755" xr:uid="{00000000-0005-0000-0000-0000E9040000}"/>
    <cellStyle name="Comma 2 3 4 3 3 2 3" xfId="6162" xr:uid="{00000000-0005-0000-0000-0000EA040000}"/>
    <cellStyle name="Comma 2 3 4 3 3 3" xfId="2147" xr:uid="{00000000-0005-0000-0000-0000EB040000}"/>
    <cellStyle name="Comma 2 3 4 3 3 3 2" xfId="4555" xr:uid="{00000000-0005-0000-0000-0000EC040000}"/>
    <cellStyle name="Comma 2 3 4 3 3 3 3" xfId="6962" xr:uid="{00000000-0005-0000-0000-0000ED040000}"/>
    <cellStyle name="Comma 2 3 4 3 3 4" xfId="2955" xr:uid="{00000000-0005-0000-0000-0000EE040000}"/>
    <cellStyle name="Comma 2 3 4 3 3 5" xfId="5362" xr:uid="{00000000-0005-0000-0000-0000EF040000}"/>
    <cellStyle name="Comma 2 3 4 3 4" xfId="746" xr:uid="{00000000-0005-0000-0000-0000F0040000}"/>
    <cellStyle name="Comma 2 3 4 3 4 2" xfId="1547" xr:uid="{00000000-0005-0000-0000-0000F1040000}"/>
    <cellStyle name="Comma 2 3 4 3 4 2 2" xfId="3955" xr:uid="{00000000-0005-0000-0000-0000F2040000}"/>
    <cellStyle name="Comma 2 3 4 3 4 2 3" xfId="6362" xr:uid="{00000000-0005-0000-0000-0000F3040000}"/>
    <cellStyle name="Comma 2 3 4 3 4 3" xfId="2347" xr:uid="{00000000-0005-0000-0000-0000F4040000}"/>
    <cellStyle name="Comma 2 3 4 3 4 3 2" xfId="4755" xr:uid="{00000000-0005-0000-0000-0000F5040000}"/>
    <cellStyle name="Comma 2 3 4 3 4 3 3" xfId="7162" xr:uid="{00000000-0005-0000-0000-0000F6040000}"/>
    <cellStyle name="Comma 2 3 4 3 4 4" xfId="3155" xr:uid="{00000000-0005-0000-0000-0000F7040000}"/>
    <cellStyle name="Comma 2 3 4 3 4 5" xfId="5562" xr:uid="{00000000-0005-0000-0000-0000F8040000}"/>
    <cellStyle name="Comma 2 3 4 3 5" xfId="947" xr:uid="{00000000-0005-0000-0000-0000F9040000}"/>
    <cellStyle name="Comma 2 3 4 3 5 2" xfId="3355" xr:uid="{00000000-0005-0000-0000-0000FA040000}"/>
    <cellStyle name="Comma 2 3 4 3 5 3" xfId="5762" xr:uid="{00000000-0005-0000-0000-0000FB040000}"/>
    <cellStyle name="Comma 2 3 4 3 6" xfId="1747" xr:uid="{00000000-0005-0000-0000-0000FC040000}"/>
    <cellStyle name="Comma 2 3 4 3 6 2" xfId="4155" xr:uid="{00000000-0005-0000-0000-0000FD040000}"/>
    <cellStyle name="Comma 2 3 4 3 6 3" xfId="6562" xr:uid="{00000000-0005-0000-0000-0000FE040000}"/>
    <cellStyle name="Comma 2 3 4 3 7" xfId="2555" xr:uid="{00000000-0005-0000-0000-0000FF040000}"/>
    <cellStyle name="Comma 2 3 4 3 8" xfId="4962" xr:uid="{00000000-0005-0000-0000-000000050000}"/>
    <cellStyle name="Comma 2 3 4 4" xfId="246" xr:uid="{00000000-0005-0000-0000-000001050000}"/>
    <cellStyle name="Comma 2 3 4 4 2" xfId="1047" xr:uid="{00000000-0005-0000-0000-000002050000}"/>
    <cellStyle name="Comma 2 3 4 4 2 2" xfId="3455" xr:uid="{00000000-0005-0000-0000-000003050000}"/>
    <cellStyle name="Comma 2 3 4 4 2 3" xfId="5862" xr:uid="{00000000-0005-0000-0000-000004050000}"/>
    <cellStyle name="Comma 2 3 4 4 3" xfId="1847" xr:uid="{00000000-0005-0000-0000-000005050000}"/>
    <cellStyle name="Comma 2 3 4 4 3 2" xfId="4255" xr:uid="{00000000-0005-0000-0000-000006050000}"/>
    <cellStyle name="Comma 2 3 4 4 3 3" xfId="6662" xr:uid="{00000000-0005-0000-0000-000007050000}"/>
    <cellStyle name="Comma 2 3 4 4 4" xfId="2655" xr:uid="{00000000-0005-0000-0000-000008050000}"/>
    <cellStyle name="Comma 2 3 4 4 5" xfId="5062" xr:uid="{00000000-0005-0000-0000-000009050000}"/>
    <cellStyle name="Comma 2 3 4 5" xfId="446" xr:uid="{00000000-0005-0000-0000-00000A050000}"/>
    <cellStyle name="Comma 2 3 4 5 2" xfId="1247" xr:uid="{00000000-0005-0000-0000-00000B050000}"/>
    <cellStyle name="Comma 2 3 4 5 2 2" xfId="3655" xr:uid="{00000000-0005-0000-0000-00000C050000}"/>
    <cellStyle name="Comma 2 3 4 5 2 3" xfId="6062" xr:uid="{00000000-0005-0000-0000-00000D050000}"/>
    <cellStyle name="Comma 2 3 4 5 3" xfId="2047" xr:uid="{00000000-0005-0000-0000-00000E050000}"/>
    <cellStyle name="Comma 2 3 4 5 3 2" xfId="4455" xr:uid="{00000000-0005-0000-0000-00000F050000}"/>
    <cellStyle name="Comma 2 3 4 5 3 3" xfId="6862" xr:uid="{00000000-0005-0000-0000-000010050000}"/>
    <cellStyle name="Comma 2 3 4 5 4" xfId="2855" xr:uid="{00000000-0005-0000-0000-000011050000}"/>
    <cellStyle name="Comma 2 3 4 5 5" xfId="5262" xr:uid="{00000000-0005-0000-0000-000012050000}"/>
    <cellStyle name="Comma 2 3 4 6" xfId="646" xr:uid="{00000000-0005-0000-0000-000013050000}"/>
    <cellStyle name="Comma 2 3 4 6 2" xfId="1447" xr:uid="{00000000-0005-0000-0000-000014050000}"/>
    <cellStyle name="Comma 2 3 4 6 2 2" xfId="3855" xr:uid="{00000000-0005-0000-0000-000015050000}"/>
    <cellStyle name="Comma 2 3 4 6 2 3" xfId="6262" xr:uid="{00000000-0005-0000-0000-000016050000}"/>
    <cellStyle name="Comma 2 3 4 6 3" xfId="2247" xr:uid="{00000000-0005-0000-0000-000017050000}"/>
    <cellStyle name="Comma 2 3 4 6 3 2" xfId="4655" xr:uid="{00000000-0005-0000-0000-000018050000}"/>
    <cellStyle name="Comma 2 3 4 6 3 3" xfId="7062" xr:uid="{00000000-0005-0000-0000-000019050000}"/>
    <cellStyle name="Comma 2 3 4 6 4" xfId="3055" xr:uid="{00000000-0005-0000-0000-00001A050000}"/>
    <cellStyle name="Comma 2 3 4 6 5" xfId="5462" xr:uid="{00000000-0005-0000-0000-00001B050000}"/>
    <cellStyle name="Comma 2 3 4 7" xfId="847" xr:uid="{00000000-0005-0000-0000-00001C050000}"/>
    <cellStyle name="Comma 2 3 4 7 2" xfId="3255" xr:uid="{00000000-0005-0000-0000-00001D050000}"/>
    <cellStyle name="Comma 2 3 4 7 3" xfId="5662" xr:uid="{00000000-0005-0000-0000-00001E050000}"/>
    <cellStyle name="Comma 2 3 4 8" xfId="1647" xr:uid="{00000000-0005-0000-0000-00001F050000}"/>
    <cellStyle name="Comma 2 3 4 8 2" xfId="4055" xr:uid="{00000000-0005-0000-0000-000020050000}"/>
    <cellStyle name="Comma 2 3 4 8 3" xfId="6462" xr:uid="{00000000-0005-0000-0000-000021050000}"/>
    <cellStyle name="Comma 2 3 4 9" xfId="2454" xr:uid="{00000000-0005-0000-0000-000022050000}"/>
    <cellStyle name="Comma 2 3 5" xfId="55" xr:uid="{00000000-0005-0000-0000-000023050000}"/>
    <cellStyle name="Comma 2 3 5 10" xfId="4871" xr:uid="{00000000-0005-0000-0000-000024050000}"/>
    <cellStyle name="Comma 2 3 5 2" xfId="106" xr:uid="{00000000-0005-0000-0000-000025050000}"/>
    <cellStyle name="Comma 2 3 5 2 2" xfId="206" xr:uid="{00000000-0005-0000-0000-000026050000}"/>
    <cellStyle name="Comma 2 3 5 2 2 2" xfId="406" xr:uid="{00000000-0005-0000-0000-000027050000}"/>
    <cellStyle name="Comma 2 3 5 2 2 2 2" xfId="1207" xr:uid="{00000000-0005-0000-0000-000028050000}"/>
    <cellStyle name="Comma 2 3 5 2 2 2 2 2" xfId="3615" xr:uid="{00000000-0005-0000-0000-000029050000}"/>
    <cellStyle name="Comma 2 3 5 2 2 2 2 3" xfId="6022" xr:uid="{00000000-0005-0000-0000-00002A050000}"/>
    <cellStyle name="Comma 2 3 5 2 2 2 3" xfId="2007" xr:uid="{00000000-0005-0000-0000-00002B050000}"/>
    <cellStyle name="Comma 2 3 5 2 2 2 3 2" xfId="4415" xr:uid="{00000000-0005-0000-0000-00002C050000}"/>
    <cellStyle name="Comma 2 3 5 2 2 2 3 3" xfId="6822" xr:uid="{00000000-0005-0000-0000-00002D050000}"/>
    <cellStyle name="Comma 2 3 5 2 2 2 4" xfId="2815" xr:uid="{00000000-0005-0000-0000-00002E050000}"/>
    <cellStyle name="Comma 2 3 5 2 2 2 5" xfId="5222" xr:uid="{00000000-0005-0000-0000-00002F050000}"/>
    <cellStyle name="Comma 2 3 5 2 2 3" xfId="606" xr:uid="{00000000-0005-0000-0000-000030050000}"/>
    <cellStyle name="Comma 2 3 5 2 2 3 2" xfId="1407" xr:uid="{00000000-0005-0000-0000-000031050000}"/>
    <cellStyle name="Comma 2 3 5 2 2 3 2 2" xfId="3815" xr:uid="{00000000-0005-0000-0000-000032050000}"/>
    <cellStyle name="Comma 2 3 5 2 2 3 2 3" xfId="6222" xr:uid="{00000000-0005-0000-0000-000033050000}"/>
    <cellStyle name="Comma 2 3 5 2 2 3 3" xfId="2207" xr:uid="{00000000-0005-0000-0000-000034050000}"/>
    <cellStyle name="Comma 2 3 5 2 2 3 3 2" xfId="4615" xr:uid="{00000000-0005-0000-0000-000035050000}"/>
    <cellStyle name="Comma 2 3 5 2 2 3 3 3" xfId="7022" xr:uid="{00000000-0005-0000-0000-000036050000}"/>
    <cellStyle name="Comma 2 3 5 2 2 3 4" xfId="3015" xr:uid="{00000000-0005-0000-0000-000037050000}"/>
    <cellStyle name="Comma 2 3 5 2 2 3 5" xfId="5422" xr:uid="{00000000-0005-0000-0000-000038050000}"/>
    <cellStyle name="Comma 2 3 5 2 2 4" xfId="806" xr:uid="{00000000-0005-0000-0000-000039050000}"/>
    <cellStyle name="Comma 2 3 5 2 2 4 2" xfId="1607" xr:uid="{00000000-0005-0000-0000-00003A050000}"/>
    <cellStyle name="Comma 2 3 5 2 2 4 2 2" xfId="4015" xr:uid="{00000000-0005-0000-0000-00003B050000}"/>
    <cellStyle name="Comma 2 3 5 2 2 4 2 3" xfId="6422" xr:uid="{00000000-0005-0000-0000-00003C050000}"/>
    <cellStyle name="Comma 2 3 5 2 2 4 3" xfId="2407" xr:uid="{00000000-0005-0000-0000-00003D050000}"/>
    <cellStyle name="Comma 2 3 5 2 2 4 3 2" xfId="4815" xr:uid="{00000000-0005-0000-0000-00003E050000}"/>
    <cellStyle name="Comma 2 3 5 2 2 4 3 3" xfId="7222" xr:uid="{00000000-0005-0000-0000-00003F050000}"/>
    <cellStyle name="Comma 2 3 5 2 2 4 4" xfId="3215" xr:uid="{00000000-0005-0000-0000-000040050000}"/>
    <cellStyle name="Comma 2 3 5 2 2 4 5" xfId="5622" xr:uid="{00000000-0005-0000-0000-000041050000}"/>
    <cellStyle name="Comma 2 3 5 2 2 5" xfId="1007" xr:uid="{00000000-0005-0000-0000-000042050000}"/>
    <cellStyle name="Comma 2 3 5 2 2 5 2" xfId="3415" xr:uid="{00000000-0005-0000-0000-000043050000}"/>
    <cellStyle name="Comma 2 3 5 2 2 5 3" xfId="5822" xr:uid="{00000000-0005-0000-0000-000044050000}"/>
    <cellStyle name="Comma 2 3 5 2 2 6" xfId="1807" xr:uid="{00000000-0005-0000-0000-000045050000}"/>
    <cellStyle name="Comma 2 3 5 2 2 6 2" xfId="4215" xr:uid="{00000000-0005-0000-0000-000046050000}"/>
    <cellStyle name="Comma 2 3 5 2 2 6 3" xfId="6622" xr:uid="{00000000-0005-0000-0000-000047050000}"/>
    <cellStyle name="Comma 2 3 5 2 2 7" xfId="2615" xr:uid="{00000000-0005-0000-0000-000048050000}"/>
    <cellStyle name="Comma 2 3 5 2 2 8" xfId="5022" xr:uid="{00000000-0005-0000-0000-000049050000}"/>
    <cellStyle name="Comma 2 3 5 2 3" xfId="306" xr:uid="{00000000-0005-0000-0000-00004A050000}"/>
    <cellStyle name="Comma 2 3 5 2 3 2" xfId="1107" xr:uid="{00000000-0005-0000-0000-00004B050000}"/>
    <cellStyle name="Comma 2 3 5 2 3 2 2" xfId="3515" xr:uid="{00000000-0005-0000-0000-00004C050000}"/>
    <cellStyle name="Comma 2 3 5 2 3 2 3" xfId="5922" xr:uid="{00000000-0005-0000-0000-00004D050000}"/>
    <cellStyle name="Comma 2 3 5 2 3 3" xfId="1907" xr:uid="{00000000-0005-0000-0000-00004E050000}"/>
    <cellStyle name="Comma 2 3 5 2 3 3 2" xfId="4315" xr:uid="{00000000-0005-0000-0000-00004F050000}"/>
    <cellStyle name="Comma 2 3 5 2 3 3 3" xfId="6722" xr:uid="{00000000-0005-0000-0000-000050050000}"/>
    <cellStyle name="Comma 2 3 5 2 3 4" xfId="2715" xr:uid="{00000000-0005-0000-0000-000051050000}"/>
    <cellStyle name="Comma 2 3 5 2 3 5" xfId="5122" xr:uid="{00000000-0005-0000-0000-000052050000}"/>
    <cellStyle name="Comma 2 3 5 2 4" xfId="506" xr:uid="{00000000-0005-0000-0000-000053050000}"/>
    <cellStyle name="Comma 2 3 5 2 4 2" xfId="1307" xr:uid="{00000000-0005-0000-0000-000054050000}"/>
    <cellStyle name="Comma 2 3 5 2 4 2 2" xfId="3715" xr:uid="{00000000-0005-0000-0000-000055050000}"/>
    <cellStyle name="Comma 2 3 5 2 4 2 3" xfId="6122" xr:uid="{00000000-0005-0000-0000-000056050000}"/>
    <cellStyle name="Comma 2 3 5 2 4 3" xfId="2107" xr:uid="{00000000-0005-0000-0000-000057050000}"/>
    <cellStyle name="Comma 2 3 5 2 4 3 2" xfId="4515" xr:uid="{00000000-0005-0000-0000-000058050000}"/>
    <cellStyle name="Comma 2 3 5 2 4 3 3" xfId="6922" xr:uid="{00000000-0005-0000-0000-000059050000}"/>
    <cellStyle name="Comma 2 3 5 2 4 4" xfId="2915" xr:uid="{00000000-0005-0000-0000-00005A050000}"/>
    <cellStyle name="Comma 2 3 5 2 4 5" xfId="5322" xr:uid="{00000000-0005-0000-0000-00005B050000}"/>
    <cellStyle name="Comma 2 3 5 2 5" xfId="706" xr:uid="{00000000-0005-0000-0000-00005C050000}"/>
    <cellStyle name="Comma 2 3 5 2 5 2" xfId="1507" xr:uid="{00000000-0005-0000-0000-00005D050000}"/>
    <cellStyle name="Comma 2 3 5 2 5 2 2" xfId="3915" xr:uid="{00000000-0005-0000-0000-00005E050000}"/>
    <cellStyle name="Comma 2 3 5 2 5 2 3" xfId="6322" xr:uid="{00000000-0005-0000-0000-00005F050000}"/>
    <cellStyle name="Comma 2 3 5 2 5 3" xfId="2307" xr:uid="{00000000-0005-0000-0000-000060050000}"/>
    <cellStyle name="Comma 2 3 5 2 5 3 2" xfId="4715" xr:uid="{00000000-0005-0000-0000-000061050000}"/>
    <cellStyle name="Comma 2 3 5 2 5 3 3" xfId="7122" xr:uid="{00000000-0005-0000-0000-000062050000}"/>
    <cellStyle name="Comma 2 3 5 2 5 4" xfId="3115" xr:uid="{00000000-0005-0000-0000-000063050000}"/>
    <cellStyle name="Comma 2 3 5 2 5 5" xfId="5522" xr:uid="{00000000-0005-0000-0000-000064050000}"/>
    <cellStyle name="Comma 2 3 5 2 6" xfId="907" xr:uid="{00000000-0005-0000-0000-000065050000}"/>
    <cellStyle name="Comma 2 3 5 2 6 2" xfId="3315" xr:uid="{00000000-0005-0000-0000-000066050000}"/>
    <cellStyle name="Comma 2 3 5 2 6 3" xfId="5722" xr:uid="{00000000-0005-0000-0000-000067050000}"/>
    <cellStyle name="Comma 2 3 5 2 7" xfId="1707" xr:uid="{00000000-0005-0000-0000-000068050000}"/>
    <cellStyle name="Comma 2 3 5 2 7 2" xfId="4115" xr:uid="{00000000-0005-0000-0000-000069050000}"/>
    <cellStyle name="Comma 2 3 5 2 7 3" xfId="6522" xr:uid="{00000000-0005-0000-0000-00006A050000}"/>
    <cellStyle name="Comma 2 3 5 2 8" xfId="2515" xr:uid="{00000000-0005-0000-0000-00006B050000}"/>
    <cellStyle name="Comma 2 3 5 2 9" xfId="4922" xr:uid="{00000000-0005-0000-0000-00006C050000}"/>
    <cellStyle name="Comma 2 3 5 3" xfId="156" xr:uid="{00000000-0005-0000-0000-00006D050000}"/>
    <cellStyle name="Comma 2 3 5 3 2" xfId="356" xr:uid="{00000000-0005-0000-0000-00006E050000}"/>
    <cellStyle name="Comma 2 3 5 3 2 2" xfId="1157" xr:uid="{00000000-0005-0000-0000-00006F050000}"/>
    <cellStyle name="Comma 2 3 5 3 2 2 2" xfId="3565" xr:uid="{00000000-0005-0000-0000-000070050000}"/>
    <cellStyle name="Comma 2 3 5 3 2 2 3" xfId="5972" xr:uid="{00000000-0005-0000-0000-000071050000}"/>
    <cellStyle name="Comma 2 3 5 3 2 3" xfId="1957" xr:uid="{00000000-0005-0000-0000-000072050000}"/>
    <cellStyle name="Comma 2 3 5 3 2 3 2" xfId="4365" xr:uid="{00000000-0005-0000-0000-000073050000}"/>
    <cellStyle name="Comma 2 3 5 3 2 3 3" xfId="6772" xr:uid="{00000000-0005-0000-0000-000074050000}"/>
    <cellStyle name="Comma 2 3 5 3 2 4" xfId="2765" xr:uid="{00000000-0005-0000-0000-000075050000}"/>
    <cellStyle name="Comma 2 3 5 3 2 5" xfId="5172" xr:uid="{00000000-0005-0000-0000-000076050000}"/>
    <cellStyle name="Comma 2 3 5 3 3" xfId="556" xr:uid="{00000000-0005-0000-0000-000077050000}"/>
    <cellStyle name="Comma 2 3 5 3 3 2" xfId="1357" xr:uid="{00000000-0005-0000-0000-000078050000}"/>
    <cellStyle name="Comma 2 3 5 3 3 2 2" xfId="3765" xr:uid="{00000000-0005-0000-0000-000079050000}"/>
    <cellStyle name="Comma 2 3 5 3 3 2 3" xfId="6172" xr:uid="{00000000-0005-0000-0000-00007A050000}"/>
    <cellStyle name="Comma 2 3 5 3 3 3" xfId="2157" xr:uid="{00000000-0005-0000-0000-00007B050000}"/>
    <cellStyle name="Comma 2 3 5 3 3 3 2" xfId="4565" xr:uid="{00000000-0005-0000-0000-00007C050000}"/>
    <cellStyle name="Comma 2 3 5 3 3 3 3" xfId="6972" xr:uid="{00000000-0005-0000-0000-00007D050000}"/>
    <cellStyle name="Comma 2 3 5 3 3 4" xfId="2965" xr:uid="{00000000-0005-0000-0000-00007E050000}"/>
    <cellStyle name="Comma 2 3 5 3 3 5" xfId="5372" xr:uid="{00000000-0005-0000-0000-00007F050000}"/>
    <cellStyle name="Comma 2 3 5 3 4" xfId="756" xr:uid="{00000000-0005-0000-0000-000080050000}"/>
    <cellStyle name="Comma 2 3 5 3 4 2" xfId="1557" xr:uid="{00000000-0005-0000-0000-000081050000}"/>
    <cellStyle name="Comma 2 3 5 3 4 2 2" xfId="3965" xr:uid="{00000000-0005-0000-0000-000082050000}"/>
    <cellStyle name="Comma 2 3 5 3 4 2 3" xfId="6372" xr:uid="{00000000-0005-0000-0000-000083050000}"/>
    <cellStyle name="Comma 2 3 5 3 4 3" xfId="2357" xr:uid="{00000000-0005-0000-0000-000084050000}"/>
    <cellStyle name="Comma 2 3 5 3 4 3 2" xfId="4765" xr:uid="{00000000-0005-0000-0000-000085050000}"/>
    <cellStyle name="Comma 2 3 5 3 4 3 3" xfId="7172" xr:uid="{00000000-0005-0000-0000-000086050000}"/>
    <cellStyle name="Comma 2 3 5 3 4 4" xfId="3165" xr:uid="{00000000-0005-0000-0000-000087050000}"/>
    <cellStyle name="Comma 2 3 5 3 4 5" xfId="5572" xr:uid="{00000000-0005-0000-0000-000088050000}"/>
    <cellStyle name="Comma 2 3 5 3 5" xfId="957" xr:uid="{00000000-0005-0000-0000-000089050000}"/>
    <cellStyle name="Comma 2 3 5 3 5 2" xfId="3365" xr:uid="{00000000-0005-0000-0000-00008A050000}"/>
    <cellStyle name="Comma 2 3 5 3 5 3" xfId="5772" xr:uid="{00000000-0005-0000-0000-00008B050000}"/>
    <cellStyle name="Comma 2 3 5 3 6" xfId="1757" xr:uid="{00000000-0005-0000-0000-00008C050000}"/>
    <cellStyle name="Comma 2 3 5 3 6 2" xfId="4165" xr:uid="{00000000-0005-0000-0000-00008D050000}"/>
    <cellStyle name="Comma 2 3 5 3 6 3" xfId="6572" xr:uid="{00000000-0005-0000-0000-00008E050000}"/>
    <cellStyle name="Comma 2 3 5 3 7" xfId="2565" xr:uid="{00000000-0005-0000-0000-00008F050000}"/>
    <cellStyle name="Comma 2 3 5 3 8" xfId="4972" xr:uid="{00000000-0005-0000-0000-000090050000}"/>
    <cellStyle name="Comma 2 3 5 4" xfId="256" xr:uid="{00000000-0005-0000-0000-000091050000}"/>
    <cellStyle name="Comma 2 3 5 4 2" xfId="1057" xr:uid="{00000000-0005-0000-0000-000092050000}"/>
    <cellStyle name="Comma 2 3 5 4 2 2" xfId="3465" xr:uid="{00000000-0005-0000-0000-000093050000}"/>
    <cellStyle name="Comma 2 3 5 4 2 3" xfId="5872" xr:uid="{00000000-0005-0000-0000-000094050000}"/>
    <cellStyle name="Comma 2 3 5 4 3" xfId="1857" xr:uid="{00000000-0005-0000-0000-000095050000}"/>
    <cellStyle name="Comma 2 3 5 4 3 2" xfId="4265" xr:uid="{00000000-0005-0000-0000-000096050000}"/>
    <cellStyle name="Comma 2 3 5 4 3 3" xfId="6672" xr:uid="{00000000-0005-0000-0000-000097050000}"/>
    <cellStyle name="Comma 2 3 5 4 4" xfId="2665" xr:uid="{00000000-0005-0000-0000-000098050000}"/>
    <cellStyle name="Comma 2 3 5 4 5" xfId="5072" xr:uid="{00000000-0005-0000-0000-000099050000}"/>
    <cellStyle name="Comma 2 3 5 5" xfId="456" xr:uid="{00000000-0005-0000-0000-00009A050000}"/>
    <cellStyle name="Comma 2 3 5 5 2" xfId="1257" xr:uid="{00000000-0005-0000-0000-00009B050000}"/>
    <cellStyle name="Comma 2 3 5 5 2 2" xfId="3665" xr:uid="{00000000-0005-0000-0000-00009C050000}"/>
    <cellStyle name="Comma 2 3 5 5 2 3" xfId="6072" xr:uid="{00000000-0005-0000-0000-00009D050000}"/>
    <cellStyle name="Comma 2 3 5 5 3" xfId="2057" xr:uid="{00000000-0005-0000-0000-00009E050000}"/>
    <cellStyle name="Comma 2 3 5 5 3 2" xfId="4465" xr:uid="{00000000-0005-0000-0000-00009F050000}"/>
    <cellStyle name="Comma 2 3 5 5 3 3" xfId="6872" xr:uid="{00000000-0005-0000-0000-0000A0050000}"/>
    <cellStyle name="Comma 2 3 5 5 4" xfId="2865" xr:uid="{00000000-0005-0000-0000-0000A1050000}"/>
    <cellStyle name="Comma 2 3 5 5 5" xfId="5272" xr:uid="{00000000-0005-0000-0000-0000A2050000}"/>
    <cellStyle name="Comma 2 3 5 6" xfId="656" xr:uid="{00000000-0005-0000-0000-0000A3050000}"/>
    <cellStyle name="Comma 2 3 5 6 2" xfId="1457" xr:uid="{00000000-0005-0000-0000-0000A4050000}"/>
    <cellStyle name="Comma 2 3 5 6 2 2" xfId="3865" xr:uid="{00000000-0005-0000-0000-0000A5050000}"/>
    <cellStyle name="Comma 2 3 5 6 2 3" xfId="6272" xr:uid="{00000000-0005-0000-0000-0000A6050000}"/>
    <cellStyle name="Comma 2 3 5 6 3" xfId="2257" xr:uid="{00000000-0005-0000-0000-0000A7050000}"/>
    <cellStyle name="Comma 2 3 5 6 3 2" xfId="4665" xr:uid="{00000000-0005-0000-0000-0000A8050000}"/>
    <cellStyle name="Comma 2 3 5 6 3 3" xfId="7072" xr:uid="{00000000-0005-0000-0000-0000A9050000}"/>
    <cellStyle name="Comma 2 3 5 6 4" xfId="3065" xr:uid="{00000000-0005-0000-0000-0000AA050000}"/>
    <cellStyle name="Comma 2 3 5 6 5" xfId="5472" xr:uid="{00000000-0005-0000-0000-0000AB050000}"/>
    <cellStyle name="Comma 2 3 5 7" xfId="857" xr:uid="{00000000-0005-0000-0000-0000AC050000}"/>
    <cellStyle name="Comma 2 3 5 7 2" xfId="3265" xr:uid="{00000000-0005-0000-0000-0000AD050000}"/>
    <cellStyle name="Comma 2 3 5 7 3" xfId="5672" xr:uid="{00000000-0005-0000-0000-0000AE050000}"/>
    <cellStyle name="Comma 2 3 5 8" xfId="1657" xr:uid="{00000000-0005-0000-0000-0000AF050000}"/>
    <cellStyle name="Comma 2 3 5 8 2" xfId="4065" xr:uid="{00000000-0005-0000-0000-0000B0050000}"/>
    <cellStyle name="Comma 2 3 5 8 3" xfId="6472" xr:uid="{00000000-0005-0000-0000-0000B1050000}"/>
    <cellStyle name="Comma 2 3 5 9" xfId="2464" xr:uid="{00000000-0005-0000-0000-0000B2050000}"/>
    <cellStyle name="Comma 2 3 6" xfId="66" xr:uid="{00000000-0005-0000-0000-0000B3050000}"/>
    <cellStyle name="Comma 2 3 6 2" xfId="166" xr:uid="{00000000-0005-0000-0000-0000B4050000}"/>
    <cellStyle name="Comma 2 3 6 2 2" xfId="366" xr:uid="{00000000-0005-0000-0000-0000B5050000}"/>
    <cellStyle name="Comma 2 3 6 2 2 2" xfId="1167" xr:uid="{00000000-0005-0000-0000-0000B6050000}"/>
    <cellStyle name="Comma 2 3 6 2 2 2 2" xfId="3575" xr:uid="{00000000-0005-0000-0000-0000B7050000}"/>
    <cellStyle name="Comma 2 3 6 2 2 2 3" xfId="5982" xr:uid="{00000000-0005-0000-0000-0000B8050000}"/>
    <cellStyle name="Comma 2 3 6 2 2 3" xfId="1967" xr:uid="{00000000-0005-0000-0000-0000B9050000}"/>
    <cellStyle name="Comma 2 3 6 2 2 3 2" xfId="4375" xr:uid="{00000000-0005-0000-0000-0000BA050000}"/>
    <cellStyle name="Comma 2 3 6 2 2 3 3" xfId="6782" xr:uid="{00000000-0005-0000-0000-0000BB050000}"/>
    <cellStyle name="Comma 2 3 6 2 2 4" xfId="2775" xr:uid="{00000000-0005-0000-0000-0000BC050000}"/>
    <cellStyle name="Comma 2 3 6 2 2 5" xfId="5182" xr:uid="{00000000-0005-0000-0000-0000BD050000}"/>
    <cellStyle name="Comma 2 3 6 2 3" xfId="566" xr:uid="{00000000-0005-0000-0000-0000BE050000}"/>
    <cellStyle name="Comma 2 3 6 2 3 2" xfId="1367" xr:uid="{00000000-0005-0000-0000-0000BF050000}"/>
    <cellStyle name="Comma 2 3 6 2 3 2 2" xfId="3775" xr:uid="{00000000-0005-0000-0000-0000C0050000}"/>
    <cellStyle name="Comma 2 3 6 2 3 2 3" xfId="6182" xr:uid="{00000000-0005-0000-0000-0000C1050000}"/>
    <cellStyle name="Comma 2 3 6 2 3 3" xfId="2167" xr:uid="{00000000-0005-0000-0000-0000C2050000}"/>
    <cellStyle name="Comma 2 3 6 2 3 3 2" xfId="4575" xr:uid="{00000000-0005-0000-0000-0000C3050000}"/>
    <cellStyle name="Comma 2 3 6 2 3 3 3" xfId="6982" xr:uid="{00000000-0005-0000-0000-0000C4050000}"/>
    <cellStyle name="Comma 2 3 6 2 3 4" xfId="2975" xr:uid="{00000000-0005-0000-0000-0000C5050000}"/>
    <cellStyle name="Comma 2 3 6 2 3 5" xfId="5382" xr:uid="{00000000-0005-0000-0000-0000C6050000}"/>
    <cellStyle name="Comma 2 3 6 2 4" xfId="766" xr:uid="{00000000-0005-0000-0000-0000C7050000}"/>
    <cellStyle name="Comma 2 3 6 2 4 2" xfId="1567" xr:uid="{00000000-0005-0000-0000-0000C8050000}"/>
    <cellStyle name="Comma 2 3 6 2 4 2 2" xfId="3975" xr:uid="{00000000-0005-0000-0000-0000C9050000}"/>
    <cellStyle name="Comma 2 3 6 2 4 2 3" xfId="6382" xr:uid="{00000000-0005-0000-0000-0000CA050000}"/>
    <cellStyle name="Comma 2 3 6 2 4 3" xfId="2367" xr:uid="{00000000-0005-0000-0000-0000CB050000}"/>
    <cellStyle name="Comma 2 3 6 2 4 3 2" xfId="4775" xr:uid="{00000000-0005-0000-0000-0000CC050000}"/>
    <cellStyle name="Comma 2 3 6 2 4 3 3" xfId="7182" xr:uid="{00000000-0005-0000-0000-0000CD050000}"/>
    <cellStyle name="Comma 2 3 6 2 4 4" xfId="3175" xr:uid="{00000000-0005-0000-0000-0000CE050000}"/>
    <cellStyle name="Comma 2 3 6 2 4 5" xfId="5582" xr:uid="{00000000-0005-0000-0000-0000CF050000}"/>
    <cellStyle name="Comma 2 3 6 2 5" xfId="967" xr:uid="{00000000-0005-0000-0000-0000D0050000}"/>
    <cellStyle name="Comma 2 3 6 2 5 2" xfId="3375" xr:uid="{00000000-0005-0000-0000-0000D1050000}"/>
    <cellStyle name="Comma 2 3 6 2 5 3" xfId="5782" xr:uid="{00000000-0005-0000-0000-0000D2050000}"/>
    <cellStyle name="Comma 2 3 6 2 6" xfId="1767" xr:uid="{00000000-0005-0000-0000-0000D3050000}"/>
    <cellStyle name="Comma 2 3 6 2 6 2" xfId="4175" xr:uid="{00000000-0005-0000-0000-0000D4050000}"/>
    <cellStyle name="Comma 2 3 6 2 6 3" xfId="6582" xr:uid="{00000000-0005-0000-0000-0000D5050000}"/>
    <cellStyle name="Comma 2 3 6 2 7" xfId="2575" xr:uid="{00000000-0005-0000-0000-0000D6050000}"/>
    <cellStyle name="Comma 2 3 6 2 8" xfId="4982" xr:uid="{00000000-0005-0000-0000-0000D7050000}"/>
    <cellStyle name="Comma 2 3 6 3" xfId="266" xr:uid="{00000000-0005-0000-0000-0000D8050000}"/>
    <cellStyle name="Comma 2 3 6 3 2" xfId="1067" xr:uid="{00000000-0005-0000-0000-0000D9050000}"/>
    <cellStyle name="Comma 2 3 6 3 2 2" xfId="3475" xr:uid="{00000000-0005-0000-0000-0000DA050000}"/>
    <cellStyle name="Comma 2 3 6 3 2 3" xfId="5882" xr:uid="{00000000-0005-0000-0000-0000DB050000}"/>
    <cellStyle name="Comma 2 3 6 3 3" xfId="1867" xr:uid="{00000000-0005-0000-0000-0000DC050000}"/>
    <cellStyle name="Comma 2 3 6 3 3 2" xfId="4275" xr:uid="{00000000-0005-0000-0000-0000DD050000}"/>
    <cellStyle name="Comma 2 3 6 3 3 3" xfId="6682" xr:uid="{00000000-0005-0000-0000-0000DE050000}"/>
    <cellStyle name="Comma 2 3 6 3 4" xfId="2675" xr:uid="{00000000-0005-0000-0000-0000DF050000}"/>
    <cellStyle name="Comma 2 3 6 3 5" xfId="5082" xr:uid="{00000000-0005-0000-0000-0000E0050000}"/>
    <cellStyle name="Comma 2 3 6 4" xfId="466" xr:uid="{00000000-0005-0000-0000-0000E1050000}"/>
    <cellStyle name="Comma 2 3 6 4 2" xfId="1267" xr:uid="{00000000-0005-0000-0000-0000E2050000}"/>
    <cellStyle name="Comma 2 3 6 4 2 2" xfId="3675" xr:uid="{00000000-0005-0000-0000-0000E3050000}"/>
    <cellStyle name="Comma 2 3 6 4 2 3" xfId="6082" xr:uid="{00000000-0005-0000-0000-0000E4050000}"/>
    <cellStyle name="Comma 2 3 6 4 3" xfId="2067" xr:uid="{00000000-0005-0000-0000-0000E5050000}"/>
    <cellStyle name="Comma 2 3 6 4 3 2" xfId="4475" xr:uid="{00000000-0005-0000-0000-0000E6050000}"/>
    <cellStyle name="Comma 2 3 6 4 3 3" xfId="6882" xr:uid="{00000000-0005-0000-0000-0000E7050000}"/>
    <cellStyle name="Comma 2 3 6 4 4" xfId="2875" xr:uid="{00000000-0005-0000-0000-0000E8050000}"/>
    <cellStyle name="Comma 2 3 6 4 5" xfId="5282" xr:uid="{00000000-0005-0000-0000-0000E9050000}"/>
    <cellStyle name="Comma 2 3 6 5" xfId="666" xr:uid="{00000000-0005-0000-0000-0000EA050000}"/>
    <cellStyle name="Comma 2 3 6 5 2" xfId="1467" xr:uid="{00000000-0005-0000-0000-0000EB050000}"/>
    <cellStyle name="Comma 2 3 6 5 2 2" xfId="3875" xr:uid="{00000000-0005-0000-0000-0000EC050000}"/>
    <cellStyle name="Comma 2 3 6 5 2 3" xfId="6282" xr:uid="{00000000-0005-0000-0000-0000ED050000}"/>
    <cellStyle name="Comma 2 3 6 5 3" xfId="2267" xr:uid="{00000000-0005-0000-0000-0000EE050000}"/>
    <cellStyle name="Comma 2 3 6 5 3 2" xfId="4675" xr:uid="{00000000-0005-0000-0000-0000EF050000}"/>
    <cellStyle name="Comma 2 3 6 5 3 3" xfId="7082" xr:uid="{00000000-0005-0000-0000-0000F0050000}"/>
    <cellStyle name="Comma 2 3 6 5 4" xfId="3075" xr:uid="{00000000-0005-0000-0000-0000F1050000}"/>
    <cellStyle name="Comma 2 3 6 5 5" xfId="5482" xr:uid="{00000000-0005-0000-0000-0000F2050000}"/>
    <cellStyle name="Comma 2 3 6 6" xfId="867" xr:uid="{00000000-0005-0000-0000-0000F3050000}"/>
    <cellStyle name="Comma 2 3 6 6 2" xfId="3275" xr:uid="{00000000-0005-0000-0000-0000F4050000}"/>
    <cellStyle name="Comma 2 3 6 6 3" xfId="5682" xr:uid="{00000000-0005-0000-0000-0000F5050000}"/>
    <cellStyle name="Comma 2 3 6 7" xfId="1667" xr:uid="{00000000-0005-0000-0000-0000F6050000}"/>
    <cellStyle name="Comma 2 3 6 7 2" xfId="4075" xr:uid="{00000000-0005-0000-0000-0000F7050000}"/>
    <cellStyle name="Comma 2 3 6 7 3" xfId="6482" xr:uid="{00000000-0005-0000-0000-0000F8050000}"/>
    <cellStyle name="Comma 2 3 6 8" xfId="2475" xr:uid="{00000000-0005-0000-0000-0000F9050000}"/>
    <cellStyle name="Comma 2 3 6 9" xfId="4882" xr:uid="{00000000-0005-0000-0000-0000FA050000}"/>
    <cellStyle name="Comma 2 3 7" xfId="116" xr:uid="{00000000-0005-0000-0000-0000FB050000}"/>
    <cellStyle name="Comma 2 3 7 2" xfId="316" xr:uid="{00000000-0005-0000-0000-0000FC050000}"/>
    <cellStyle name="Comma 2 3 7 2 2" xfId="1117" xr:uid="{00000000-0005-0000-0000-0000FD050000}"/>
    <cellStyle name="Comma 2 3 7 2 2 2" xfId="3525" xr:uid="{00000000-0005-0000-0000-0000FE050000}"/>
    <cellStyle name="Comma 2 3 7 2 2 3" xfId="5932" xr:uid="{00000000-0005-0000-0000-0000FF050000}"/>
    <cellStyle name="Comma 2 3 7 2 3" xfId="1917" xr:uid="{00000000-0005-0000-0000-000000060000}"/>
    <cellStyle name="Comma 2 3 7 2 3 2" xfId="4325" xr:uid="{00000000-0005-0000-0000-000001060000}"/>
    <cellStyle name="Comma 2 3 7 2 3 3" xfId="6732" xr:uid="{00000000-0005-0000-0000-000002060000}"/>
    <cellStyle name="Comma 2 3 7 2 4" xfId="2725" xr:uid="{00000000-0005-0000-0000-000003060000}"/>
    <cellStyle name="Comma 2 3 7 2 5" xfId="5132" xr:uid="{00000000-0005-0000-0000-000004060000}"/>
    <cellStyle name="Comma 2 3 7 3" xfId="516" xr:uid="{00000000-0005-0000-0000-000005060000}"/>
    <cellStyle name="Comma 2 3 7 3 2" xfId="1317" xr:uid="{00000000-0005-0000-0000-000006060000}"/>
    <cellStyle name="Comma 2 3 7 3 2 2" xfId="3725" xr:uid="{00000000-0005-0000-0000-000007060000}"/>
    <cellStyle name="Comma 2 3 7 3 2 3" xfId="6132" xr:uid="{00000000-0005-0000-0000-000008060000}"/>
    <cellStyle name="Comma 2 3 7 3 3" xfId="2117" xr:uid="{00000000-0005-0000-0000-000009060000}"/>
    <cellStyle name="Comma 2 3 7 3 3 2" xfId="4525" xr:uid="{00000000-0005-0000-0000-00000A060000}"/>
    <cellStyle name="Comma 2 3 7 3 3 3" xfId="6932" xr:uid="{00000000-0005-0000-0000-00000B060000}"/>
    <cellStyle name="Comma 2 3 7 3 4" xfId="2925" xr:uid="{00000000-0005-0000-0000-00000C060000}"/>
    <cellStyle name="Comma 2 3 7 3 5" xfId="5332" xr:uid="{00000000-0005-0000-0000-00000D060000}"/>
    <cellStyle name="Comma 2 3 7 4" xfId="716" xr:uid="{00000000-0005-0000-0000-00000E060000}"/>
    <cellStyle name="Comma 2 3 7 4 2" xfId="1517" xr:uid="{00000000-0005-0000-0000-00000F060000}"/>
    <cellStyle name="Comma 2 3 7 4 2 2" xfId="3925" xr:uid="{00000000-0005-0000-0000-000010060000}"/>
    <cellStyle name="Comma 2 3 7 4 2 3" xfId="6332" xr:uid="{00000000-0005-0000-0000-000011060000}"/>
    <cellStyle name="Comma 2 3 7 4 3" xfId="2317" xr:uid="{00000000-0005-0000-0000-000012060000}"/>
    <cellStyle name="Comma 2 3 7 4 3 2" xfId="4725" xr:uid="{00000000-0005-0000-0000-000013060000}"/>
    <cellStyle name="Comma 2 3 7 4 3 3" xfId="7132" xr:uid="{00000000-0005-0000-0000-000014060000}"/>
    <cellStyle name="Comma 2 3 7 4 4" xfId="3125" xr:uid="{00000000-0005-0000-0000-000015060000}"/>
    <cellStyle name="Comma 2 3 7 4 5" xfId="5532" xr:uid="{00000000-0005-0000-0000-000016060000}"/>
    <cellStyle name="Comma 2 3 7 5" xfId="917" xr:uid="{00000000-0005-0000-0000-000017060000}"/>
    <cellStyle name="Comma 2 3 7 5 2" xfId="3325" xr:uid="{00000000-0005-0000-0000-000018060000}"/>
    <cellStyle name="Comma 2 3 7 5 3" xfId="5732" xr:uid="{00000000-0005-0000-0000-000019060000}"/>
    <cellStyle name="Comma 2 3 7 6" xfId="1717" xr:uid="{00000000-0005-0000-0000-00001A060000}"/>
    <cellStyle name="Comma 2 3 7 6 2" xfId="4125" xr:uid="{00000000-0005-0000-0000-00001B060000}"/>
    <cellStyle name="Comma 2 3 7 6 3" xfId="6532" xr:uid="{00000000-0005-0000-0000-00001C060000}"/>
    <cellStyle name="Comma 2 3 7 7" xfId="2525" xr:uid="{00000000-0005-0000-0000-00001D060000}"/>
    <cellStyle name="Comma 2 3 7 8" xfId="4932" xr:uid="{00000000-0005-0000-0000-00001E060000}"/>
    <cellStyle name="Comma 2 3 8" xfId="216" xr:uid="{00000000-0005-0000-0000-00001F060000}"/>
    <cellStyle name="Comma 2 3 8 2" xfId="1017" xr:uid="{00000000-0005-0000-0000-000020060000}"/>
    <cellStyle name="Comma 2 3 8 2 2" xfId="3425" xr:uid="{00000000-0005-0000-0000-000021060000}"/>
    <cellStyle name="Comma 2 3 8 2 3" xfId="5832" xr:uid="{00000000-0005-0000-0000-000022060000}"/>
    <cellStyle name="Comma 2 3 8 3" xfId="1817" xr:uid="{00000000-0005-0000-0000-000023060000}"/>
    <cellStyle name="Comma 2 3 8 3 2" xfId="4225" xr:uid="{00000000-0005-0000-0000-000024060000}"/>
    <cellStyle name="Comma 2 3 8 3 3" xfId="6632" xr:uid="{00000000-0005-0000-0000-000025060000}"/>
    <cellStyle name="Comma 2 3 8 4" xfId="2625" xr:uid="{00000000-0005-0000-0000-000026060000}"/>
    <cellStyle name="Comma 2 3 8 5" xfId="5032" xr:uid="{00000000-0005-0000-0000-000027060000}"/>
    <cellStyle name="Comma 2 3 9" xfId="416" xr:uid="{00000000-0005-0000-0000-000028060000}"/>
    <cellStyle name="Comma 2 3 9 2" xfId="1217" xr:uid="{00000000-0005-0000-0000-000029060000}"/>
    <cellStyle name="Comma 2 3 9 2 2" xfId="3625" xr:uid="{00000000-0005-0000-0000-00002A060000}"/>
    <cellStyle name="Comma 2 3 9 2 3" xfId="6032" xr:uid="{00000000-0005-0000-0000-00002B060000}"/>
    <cellStyle name="Comma 2 3 9 3" xfId="2017" xr:uid="{00000000-0005-0000-0000-00002C060000}"/>
    <cellStyle name="Comma 2 3 9 3 2" xfId="4425" xr:uid="{00000000-0005-0000-0000-00002D060000}"/>
    <cellStyle name="Comma 2 3 9 3 3" xfId="6832" xr:uid="{00000000-0005-0000-0000-00002E060000}"/>
    <cellStyle name="Comma 2 3 9 4" xfId="2825" xr:uid="{00000000-0005-0000-0000-00002F060000}"/>
    <cellStyle name="Comma 2 3 9 5" xfId="5232" xr:uid="{00000000-0005-0000-0000-000030060000}"/>
    <cellStyle name="Comma 2 4" xfId="16" xr:uid="{00000000-0005-0000-0000-000031060000}"/>
    <cellStyle name="Comma 2 4 10" xfId="618" xr:uid="{00000000-0005-0000-0000-000032060000}"/>
    <cellStyle name="Comma 2 4 10 2" xfId="1419" xr:uid="{00000000-0005-0000-0000-000033060000}"/>
    <cellStyle name="Comma 2 4 10 2 2" xfId="3827" xr:uid="{00000000-0005-0000-0000-000034060000}"/>
    <cellStyle name="Comma 2 4 10 2 3" xfId="6234" xr:uid="{00000000-0005-0000-0000-000035060000}"/>
    <cellStyle name="Comma 2 4 10 3" xfId="2219" xr:uid="{00000000-0005-0000-0000-000036060000}"/>
    <cellStyle name="Comma 2 4 10 3 2" xfId="4627" xr:uid="{00000000-0005-0000-0000-000037060000}"/>
    <cellStyle name="Comma 2 4 10 3 3" xfId="7034" xr:uid="{00000000-0005-0000-0000-000038060000}"/>
    <cellStyle name="Comma 2 4 10 4" xfId="3027" xr:uid="{00000000-0005-0000-0000-000039060000}"/>
    <cellStyle name="Comma 2 4 10 5" xfId="5434" xr:uid="{00000000-0005-0000-0000-00003A060000}"/>
    <cellStyle name="Comma 2 4 11" xfId="819" xr:uid="{00000000-0005-0000-0000-00003B060000}"/>
    <cellStyle name="Comma 2 4 11 2" xfId="3227" xr:uid="{00000000-0005-0000-0000-00003C060000}"/>
    <cellStyle name="Comma 2 4 11 3" xfId="5634" xr:uid="{00000000-0005-0000-0000-00003D060000}"/>
    <cellStyle name="Comma 2 4 12" xfId="1619" xr:uid="{00000000-0005-0000-0000-00003E060000}"/>
    <cellStyle name="Comma 2 4 12 2" xfId="4027" xr:uid="{00000000-0005-0000-0000-00003F060000}"/>
    <cellStyle name="Comma 2 4 12 3" xfId="6434" xr:uid="{00000000-0005-0000-0000-000040060000}"/>
    <cellStyle name="Comma 2 4 13" xfId="2425" xr:uid="{00000000-0005-0000-0000-000041060000}"/>
    <cellStyle name="Comma 2 4 14" xfId="4832" xr:uid="{00000000-0005-0000-0000-000042060000}"/>
    <cellStyle name="Comma 2 4 2" xfId="27" xr:uid="{00000000-0005-0000-0000-000043060000}"/>
    <cellStyle name="Comma 2 4 2 10" xfId="4843" xr:uid="{00000000-0005-0000-0000-000044060000}"/>
    <cellStyle name="Comma 2 4 2 2" xfId="78" xr:uid="{00000000-0005-0000-0000-000045060000}"/>
    <cellStyle name="Comma 2 4 2 2 2" xfId="178" xr:uid="{00000000-0005-0000-0000-000046060000}"/>
    <cellStyle name="Comma 2 4 2 2 2 2" xfId="378" xr:uid="{00000000-0005-0000-0000-000047060000}"/>
    <cellStyle name="Comma 2 4 2 2 2 2 2" xfId="1179" xr:uid="{00000000-0005-0000-0000-000048060000}"/>
    <cellStyle name="Comma 2 4 2 2 2 2 2 2" xfId="3587" xr:uid="{00000000-0005-0000-0000-000049060000}"/>
    <cellStyle name="Comma 2 4 2 2 2 2 2 3" xfId="5994" xr:uid="{00000000-0005-0000-0000-00004A060000}"/>
    <cellStyle name="Comma 2 4 2 2 2 2 3" xfId="1979" xr:uid="{00000000-0005-0000-0000-00004B060000}"/>
    <cellStyle name="Comma 2 4 2 2 2 2 3 2" xfId="4387" xr:uid="{00000000-0005-0000-0000-00004C060000}"/>
    <cellStyle name="Comma 2 4 2 2 2 2 3 3" xfId="6794" xr:uid="{00000000-0005-0000-0000-00004D060000}"/>
    <cellStyle name="Comma 2 4 2 2 2 2 4" xfId="2787" xr:uid="{00000000-0005-0000-0000-00004E060000}"/>
    <cellStyle name="Comma 2 4 2 2 2 2 5" xfId="5194" xr:uid="{00000000-0005-0000-0000-00004F060000}"/>
    <cellStyle name="Comma 2 4 2 2 2 3" xfId="578" xr:uid="{00000000-0005-0000-0000-000050060000}"/>
    <cellStyle name="Comma 2 4 2 2 2 3 2" xfId="1379" xr:uid="{00000000-0005-0000-0000-000051060000}"/>
    <cellStyle name="Comma 2 4 2 2 2 3 2 2" xfId="3787" xr:uid="{00000000-0005-0000-0000-000052060000}"/>
    <cellStyle name="Comma 2 4 2 2 2 3 2 3" xfId="6194" xr:uid="{00000000-0005-0000-0000-000053060000}"/>
    <cellStyle name="Comma 2 4 2 2 2 3 3" xfId="2179" xr:uid="{00000000-0005-0000-0000-000054060000}"/>
    <cellStyle name="Comma 2 4 2 2 2 3 3 2" xfId="4587" xr:uid="{00000000-0005-0000-0000-000055060000}"/>
    <cellStyle name="Comma 2 4 2 2 2 3 3 3" xfId="6994" xr:uid="{00000000-0005-0000-0000-000056060000}"/>
    <cellStyle name="Comma 2 4 2 2 2 3 4" xfId="2987" xr:uid="{00000000-0005-0000-0000-000057060000}"/>
    <cellStyle name="Comma 2 4 2 2 2 3 5" xfId="5394" xr:uid="{00000000-0005-0000-0000-000058060000}"/>
    <cellStyle name="Comma 2 4 2 2 2 4" xfId="778" xr:uid="{00000000-0005-0000-0000-000059060000}"/>
    <cellStyle name="Comma 2 4 2 2 2 4 2" xfId="1579" xr:uid="{00000000-0005-0000-0000-00005A060000}"/>
    <cellStyle name="Comma 2 4 2 2 2 4 2 2" xfId="3987" xr:uid="{00000000-0005-0000-0000-00005B060000}"/>
    <cellStyle name="Comma 2 4 2 2 2 4 2 3" xfId="6394" xr:uid="{00000000-0005-0000-0000-00005C060000}"/>
    <cellStyle name="Comma 2 4 2 2 2 4 3" xfId="2379" xr:uid="{00000000-0005-0000-0000-00005D060000}"/>
    <cellStyle name="Comma 2 4 2 2 2 4 3 2" xfId="4787" xr:uid="{00000000-0005-0000-0000-00005E060000}"/>
    <cellStyle name="Comma 2 4 2 2 2 4 3 3" xfId="7194" xr:uid="{00000000-0005-0000-0000-00005F060000}"/>
    <cellStyle name="Comma 2 4 2 2 2 4 4" xfId="3187" xr:uid="{00000000-0005-0000-0000-000060060000}"/>
    <cellStyle name="Comma 2 4 2 2 2 4 5" xfId="5594" xr:uid="{00000000-0005-0000-0000-000061060000}"/>
    <cellStyle name="Comma 2 4 2 2 2 5" xfId="979" xr:uid="{00000000-0005-0000-0000-000062060000}"/>
    <cellStyle name="Comma 2 4 2 2 2 5 2" xfId="3387" xr:uid="{00000000-0005-0000-0000-000063060000}"/>
    <cellStyle name="Comma 2 4 2 2 2 5 3" xfId="5794" xr:uid="{00000000-0005-0000-0000-000064060000}"/>
    <cellStyle name="Comma 2 4 2 2 2 6" xfId="1779" xr:uid="{00000000-0005-0000-0000-000065060000}"/>
    <cellStyle name="Comma 2 4 2 2 2 6 2" xfId="4187" xr:uid="{00000000-0005-0000-0000-000066060000}"/>
    <cellStyle name="Comma 2 4 2 2 2 6 3" xfId="6594" xr:uid="{00000000-0005-0000-0000-000067060000}"/>
    <cellStyle name="Comma 2 4 2 2 2 7" xfId="2587" xr:uid="{00000000-0005-0000-0000-000068060000}"/>
    <cellStyle name="Comma 2 4 2 2 2 8" xfId="4994" xr:uid="{00000000-0005-0000-0000-000069060000}"/>
    <cellStyle name="Comma 2 4 2 2 3" xfId="278" xr:uid="{00000000-0005-0000-0000-00006A060000}"/>
    <cellStyle name="Comma 2 4 2 2 3 2" xfId="1079" xr:uid="{00000000-0005-0000-0000-00006B060000}"/>
    <cellStyle name="Comma 2 4 2 2 3 2 2" xfId="3487" xr:uid="{00000000-0005-0000-0000-00006C060000}"/>
    <cellStyle name="Comma 2 4 2 2 3 2 3" xfId="5894" xr:uid="{00000000-0005-0000-0000-00006D060000}"/>
    <cellStyle name="Comma 2 4 2 2 3 3" xfId="1879" xr:uid="{00000000-0005-0000-0000-00006E060000}"/>
    <cellStyle name="Comma 2 4 2 2 3 3 2" xfId="4287" xr:uid="{00000000-0005-0000-0000-00006F060000}"/>
    <cellStyle name="Comma 2 4 2 2 3 3 3" xfId="6694" xr:uid="{00000000-0005-0000-0000-000070060000}"/>
    <cellStyle name="Comma 2 4 2 2 3 4" xfId="2687" xr:uid="{00000000-0005-0000-0000-000071060000}"/>
    <cellStyle name="Comma 2 4 2 2 3 5" xfId="5094" xr:uid="{00000000-0005-0000-0000-000072060000}"/>
    <cellStyle name="Comma 2 4 2 2 4" xfId="478" xr:uid="{00000000-0005-0000-0000-000073060000}"/>
    <cellStyle name="Comma 2 4 2 2 4 2" xfId="1279" xr:uid="{00000000-0005-0000-0000-000074060000}"/>
    <cellStyle name="Comma 2 4 2 2 4 2 2" xfId="3687" xr:uid="{00000000-0005-0000-0000-000075060000}"/>
    <cellStyle name="Comma 2 4 2 2 4 2 3" xfId="6094" xr:uid="{00000000-0005-0000-0000-000076060000}"/>
    <cellStyle name="Comma 2 4 2 2 4 3" xfId="2079" xr:uid="{00000000-0005-0000-0000-000077060000}"/>
    <cellStyle name="Comma 2 4 2 2 4 3 2" xfId="4487" xr:uid="{00000000-0005-0000-0000-000078060000}"/>
    <cellStyle name="Comma 2 4 2 2 4 3 3" xfId="6894" xr:uid="{00000000-0005-0000-0000-000079060000}"/>
    <cellStyle name="Comma 2 4 2 2 4 4" xfId="2887" xr:uid="{00000000-0005-0000-0000-00007A060000}"/>
    <cellStyle name="Comma 2 4 2 2 4 5" xfId="5294" xr:uid="{00000000-0005-0000-0000-00007B060000}"/>
    <cellStyle name="Comma 2 4 2 2 5" xfId="678" xr:uid="{00000000-0005-0000-0000-00007C060000}"/>
    <cellStyle name="Comma 2 4 2 2 5 2" xfId="1479" xr:uid="{00000000-0005-0000-0000-00007D060000}"/>
    <cellStyle name="Comma 2 4 2 2 5 2 2" xfId="3887" xr:uid="{00000000-0005-0000-0000-00007E060000}"/>
    <cellStyle name="Comma 2 4 2 2 5 2 3" xfId="6294" xr:uid="{00000000-0005-0000-0000-00007F060000}"/>
    <cellStyle name="Comma 2 4 2 2 5 3" xfId="2279" xr:uid="{00000000-0005-0000-0000-000080060000}"/>
    <cellStyle name="Comma 2 4 2 2 5 3 2" xfId="4687" xr:uid="{00000000-0005-0000-0000-000081060000}"/>
    <cellStyle name="Comma 2 4 2 2 5 3 3" xfId="7094" xr:uid="{00000000-0005-0000-0000-000082060000}"/>
    <cellStyle name="Comma 2 4 2 2 5 4" xfId="3087" xr:uid="{00000000-0005-0000-0000-000083060000}"/>
    <cellStyle name="Comma 2 4 2 2 5 5" xfId="5494" xr:uid="{00000000-0005-0000-0000-000084060000}"/>
    <cellStyle name="Comma 2 4 2 2 6" xfId="879" xr:uid="{00000000-0005-0000-0000-000085060000}"/>
    <cellStyle name="Comma 2 4 2 2 6 2" xfId="3287" xr:uid="{00000000-0005-0000-0000-000086060000}"/>
    <cellStyle name="Comma 2 4 2 2 6 3" xfId="5694" xr:uid="{00000000-0005-0000-0000-000087060000}"/>
    <cellStyle name="Comma 2 4 2 2 7" xfId="1679" xr:uid="{00000000-0005-0000-0000-000088060000}"/>
    <cellStyle name="Comma 2 4 2 2 7 2" xfId="4087" xr:uid="{00000000-0005-0000-0000-000089060000}"/>
    <cellStyle name="Comma 2 4 2 2 7 3" xfId="6494" xr:uid="{00000000-0005-0000-0000-00008A060000}"/>
    <cellStyle name="Comma 2 4 2 2 8" xfId="2487" xr:uid="{00000000-0005-0000-0000-00008B060000}"/>
    <cellStyle name="Comma 2 4 2 2 9" xfId="4894" xr:uid="{00000000-0005-0000-0000-00008C060000}"/>
    <cellStyle name="Comma 2 4 2 3" xfId="128" xr:uid="{00000000-0005-0000-0000-00008D060000}"/>
    <cellStyle name="Comma 2 4 2 3 2" xfId="328" xr:uid="{00000000-0005-0000-0000-00008E060000}"/>
    <cellStyle name="Comma 2 4 2 3 2 2" xfId="1129" xr:uid="{00000000-0005-0000-0000-00008F060000}"/>
    <cellStyle name="Comma 2 4 2 3 2 2 2" xfId="3537" xr:uid="{00000000-0005-0000-0000-000090060000}"/>
    <cellStyle name="Comma 2 4 2 3 2 2 3" xfId="5944" xr:uid="{00000000-0005-0000-0000-000091060000}"/>
    <cellStyle name="Comma 2 4 2 3 2 3" xfId="1929" xr:uid="{00000000-0005-0000-0000-000092060000}"/>
    <cellStyle name="Comma 2 4 2 3 2 3 2" xfId="4337" xr:uid="{00000000-0005-0000-0000-000093060000}"/>
    <cellStyle name="Comma 2 4 2 3 2 3 3" xfId="6744" xr:uid="{00000000-0005-0000-0000-000094060000}"/>
    <cellStyle name="Comma 2 4 2 3 2 4" xfId="2737" xr:uid="{00000000-0005-0000-0000-000095060000}"/>
    <cellStyle name="Comma 2 4 2 3 2 5" xfId="5144" xr:uid="{00000000-0005-0000-0000-000096060000}"/>
    <cellStyle name="Comma 2 4 2 3 3" xfId="528" xr:uid="{00000000-0005-0000-0000-000097060000}"/>
    <cellStyle name="Comma 2 4 2 3 3 2" xfId="1329" xr:uid="{00000000-0005-0000-0000-000098060000}"/>
    <cellStyle name="Comma 2 4 2 3 3 2 2" xfId="3737" xr:uid="{00000000-0005-0000-0000-000099060000}"/>
    <cellStyle name="Comma 2 4 2 3 3 2 3" xfId="6144" xr:uid="{00000000-0005-0000-0000-00009A060000}"/>
    <cellStyle name="Comma 2 4 2 3 3 3" xfId="2129" xr:uid="{00000000-0005-0000-0000-00009B060000}"/>
    <cellStyle name="Comma 2 4 2 3 3 3 2" xfId="4537" xr:uid="{00000000-0005-0000-0000-00009C060000}"/>
    <cellStyle name="Comma 2 4 2 3 3 3 3" xfId="6944" xr:uid="{00000000-0005-0000-0000-00009D060000}"/>
    <cellStyle name="Comma 2 4 2 3 3 4" xfId="2937" xr:uid="{00000000-0005-0000-0000-00009E060000}"/>
    <cellStyle name="Comma 2 4 2 3 3 5" xfId="5344" xr:uid="{00000000-0005-0000-0000-00009F060000}"/>
    <cellStyle name="Comma 2 4 2 3 4" xfId="728" xr:uid="{00000000-0005-0000-0000-0000A0060000}"/>
    <cellStyle name="Comma 2 4 2 3 4 2" xfId="1529" xr:uid="{00000000-0005-0000-0000-0000A1060000}"/>
    <cellStyle name="Comma 2 4 2 3 4 2 2" xfId="3937" xr:uid="{00000000-0005-0000-0000-0000A2060000}"/>
    <cellStyle name="Comma 2 4 2 3 4 2 3" xfId="6344" xr:uid="{00000000-0005-0000-0000-0000A3060000}"/>
    <cellStyle name="Comma 2 4 2 3 4 3" xfId="2329" xr:uid="{00000000-0005-0000-0000-0000A4060000}"/>
    <cellStyle name="Comma 2 4 2 3 4 3 2" xfId="4737" xr:uid="{00000000-0005-0000-0000-0000A5060000}"/>
    <cellStyle name="Comma 2 4 2 3 4 3 3" xfId="7144" xr:uid="{00000000-0005-0000-0000-0000A6060000}"/>
    <cellStyle name="Comma 2 4 2 3 4 4" xfId="3137" xr:uid="{00000000-0005-0000-0000-0000A7060000}"/>
    <cellStyle name="Comma 2 4 2 3 4 5" xfId="5544" xr:uid="{00000000-0005-0000-0000-0000A8060000}"/>
    <cellStyle name="Comma 2 4 2 3 5" xfId="929" xr:uid="{00000000-0005-0000-0000-0000A9060000}"/>
    <cellStyle name="Comma 2 4 2 3 5 2" xfId="3337" xr:uid="{00000000-0005-0000-0000-0000AA060000}"/>
    <cellStyle name="Comma 2 4 2 3 5 3" xfId="5744" xr:uid="{00000000-0005-0000-0000-0000AB060000}"/>
    <cellStyle name="Comma 2 4 2 3 6" xfId="1729" xr:uid="{00000000-0005-0000-0000-0000AC060000}"/>
    <cellStyle name="Comma 2 4 2 3 6 2" xfId="4137" xr:uid="{00000000-0005-0000-0000-0000AD060000}"/>
    <cellStyle name="Comma 2 4 2 3 6 3" xfId="6544" xr:uid="{00000000-0005-0000-0000-0000AE060000}"/>
    <cellStyle name="Comma 2 4 2 3 7" xfId="2537" xr:uid="{00000000-0005-0000-0000-0000AF060000}"/>
    <cellStyle name="Comma 2 4 2 3 8" xfId="4944" xr:uid="{00000000-0005-0000-0000-0000B0060000}"/>
    <cellStyle name="Comma 2 4 2 4" xfId="228" xr:uid="{00000000-0005-0000-0000-0000B1060000}"/>
    <cellStyle name="Comma 2 4 2 4 2" xfId="1029" xr:uid="{00000000-0005-0000-0000-0000B2060000}"/>
    <cellStyle name="Comma 2 4 2 4 2 2" xfId="3437" xr:uid="{00000000-0005-0000-0000-0000B3060000}"/>
    <cellStyle name="Comma 2 4 2 4 2 3" xfId="5844" xr:uid="{00000000-0005-0000-0000-0000B4060000}"/>
    <cellStyle name="Comma 2 4 2 4 3" xfId="1829" xr:uid="{00000000-0005-0000-0000-0000B5060000}"/>
    <cellStyle name="Comma 2 4 2 4 3 2" xfId="4237" xr:uid="{00000000-0005-0000-0000-0000B6060000}"/>
    <cellStyle name="Comma 2 4 2 4 3 3" xfId="6644" xr:uid="{00000000-0005-0000-0000-0000B7060000}"/>
    <cellStyle name="Comma 2 4 2 4 4" xfId="2637" xr:uid="{00000000-0005-0000-0000-0000B8060000}"/>
    <cellStyle name="Comma 2 4 2 4 5" xfId="5044" xr:uid="{00000000-0005-0000-0000-0000B9060000}"/>
    <cellStyle name="Comma 2 4 2 5" xfId="428" xr:uid="{00000000-0005-0000-0000-0000BA060000}"/>
    <cellStyle name="Comma 2 4 2 5 2" xfId="1229" xr:uid="{00000000-0005-0000-0000-0000BB060000}"/>
    <cellStyle name="Comma 2 4 2 5 2 2" xfId="3637" xr:uid="{00000000-0005-0000-0000-0000BC060000}"/>
    <cellStyle name="Comma 2 4 2 5 2 3" xfId="6044" xr:uid="{00000000-0005-0000-0000-0000BD060000}"/>
    <cellStyle name="Comma 2 4 2 5 3" xfId="2029" xr:uid="{00000000-0005-0000-0000-0000BE060000}"/>
    <cellStyle name="Comma 2 4 2 5 3 2" xfId="4437" xr:uid="{00000000-0005-0000-0000-0000BF060000}"/>
    <cellStyle name="Comma 2 4 2 5 3 3" xfId="6844" xr:uid="{00000000-0005-0000-0000-0000C0060000}"/>
    <cellStyle name="Comma 2 4 2 5 4" xfId="2837" xr:uid="{00000000-0005-0000-0000-0000C1060000}"/>
    <cellStyle name="Comma 2 4 2 5 5" xfId="5244" xr:uid="{00000000-0005-0000-0000-0000C2060000}"/>
    <cellStyle name="Comma 2 4 2 6" xfId="628" xr:uid="{00000000-0005-0000-0000-0000C3060000}"/>
    <cellStyle name="Comma 2 4 2 6 2" xfId="1429" xr:uid="{00000000-0005-0000-0000-0000C4060000}"/>
    <cellStyle name="Comma 2 4 2 6 2 2" xfId="3837" xr:uid="{00000000-0005-0000-0000-0000C5060000}"/>
    <cellStyle name="Comma 2 4 2 6 2 3" xfId="6244" xr:uid="{00000000-0005-0000-0000-0000C6060000}"/>
    <cellStyle name="Comma 2 4 2 6 3" xfId="2229" xr:uid="{00000000-0005-0000-0000-0000C7060000}"/>
    <cellStyle name="Comma 2 4 2 6 3 2" xfId="4637" xr:uid="{00000000-0005-0000-0000-0000C8060000}"/>
    <cellStyle name="Comma 2 4 2 6 3 3" xfId="7044" xr:uid="{00000000-0005-0000-0000-0000C9060000}"/>
    <cellStyle name="Comma 2 4 2 6 4" xfId="3037" xr:uid="{00000000-0005-0000-0000-0000CA060000}"/>
    <cellStyle name="Comma 2 4 2 6 5" xfId="5444" xr:uid="{00000000-0005-0000-0000-0000CB060000}"/>
    <cellStyle name="Comma 2 4 2 7" xfId="829" xr:uid="{00000000-0005-0000-0000-0000CC060000}"/>
    <cellStyle name="Comma 2 4 2 7 2" xfId="3237" xr:uid="{00000000-0005-0000-0000-0000CD060000}"/>
    <cellStyle name="Comma 2 4 2 7 3" xfId="5644" xr:uid="{00000000-0005-0000-0000-0000CE060000}"/>
    <cellStyle name="Comma 2 4 2 8" xfId="1629" xr:uid="{00000000-0005-0000-0000-0000CF060000}"/>
    <cellStyle name="Comma 2 4 2 8 2" xfId="4037" xr:uid="{00000000-0005-0000-0000-0000D0060000}"/>
    <cellStyle name="Comma 2 4 2 8 3" xfId="6444" xr:uid="{00000000-0005-0000-0000-0000D1060000}"/>
    <cellStyle name="Comma 2 4 2 9" xfId="2436" xr:uid="{00000000-0005-0000-0000-0000D2060000}"/>
    <cellStyle name="Comma 2 4 3" xfId="37" xr:uid="{00000000-0005-0000-0000-0000D3060000}"/>
    <cellStyle name="Comma 2 4 3 10" xfId="4853" xr:uid="{00000000-0005-0000-0000-0000D4060000}"/>
    <cellStyle name="Comma 2 4 3 2" xfId="88" xr:uid="{00000000-0005-0000-0000-0000D5060000}"/>
    <cellStyle name="Comma 2 4 3 2 2" xfId="188" xr:uid="{00000000-0005-0000-0000-0000D6060000}"/>
    <cellStyle name="Comma 2 4 3 2 2 2" xfId="388" xr:uid="{00000000-0005-0000-0000-0000D7060000}"/>
    <cellStyle name="Comma 2 4 3 2 2 2 2" xfId="1189" xr:uid="{00000000-0005-0000-0000-0000D8060000}"/>
    <cellStyle name="Comma 2 4 3 2 2 2 2 2" xfId="3597" xr:uid="{00000000-0005-0000-0000-0000D9060000}"/>
    <cellStyle name="Comma 2 4 3 2 2 2 2 3" xfId="6004" xr:uid="{00000000-0005-0000-0000-0000DA060000}"/>
    <cellStyle name="Comma 2 4 3 2 2 2 3" xfId="1989" xr:uid="{00000000-0005-0000-0000-0000DB060000}"/>
    <cellStyle name="Comma 2 4 3 2 2 2 3 2" xfId="4397" xr:uid="{00000000-0005-0000-0000-0000DC060000}"/>
    <cellStyle name="Comma 2 4 3 2 2 2 3 3" xfId="6804" xr:uid="{00000000-0005-0000-0000-0000DD060000}"/>
    <cellStyle name="Comma 2 4 3 2 2 2 4" xfId="2797" xr:uid="{00000000-0005-0000-0000-0000DE060000}"/>
    <cellStyle name="Comma 2 4 3 2 2 2 5" xfId="5204" xr:uid="{00000000-0005-0000-0000-0000DF060000}"/>
    <cellStyle name="Comma 2 4 3 2 2 3" xfId="588" xr:uid="{00000000-0005-0000-0000-0000E0060000}"/>
    <cellStyle name="Comma 2 4 3 2 2 3 2" xfId="1389" xr:uid="{00000000-0005-0000-0000-0000E1060000}"/>
    <cellStyle name="Comma 2 4 3 2 2 3 2 2" xfId="3797" xr:uid="{00000000-0005-0000-0000-0000E2060000}"/>
    <cellStyle name="Comma 2 4 3 2 2 3 2 3" xfId="6204" xr:uid="{00000000-0005-0000-0000-0000E3060000}"/>
    <cellStyle name="Comma 2 4 3 2 2 3 3" xfId="2189" xr:uid="{00000000-0005-0000-0000-0000E4060000}"/>
    <cellStyle name="Comma 2 4 3 2 2 3 3 2" xfId="4597" xr:uid="{00000000-0005-0000-0000-0000E5060000}"/>
    <cellStyle name="Comma 2 4 3 2 2 3 3 3" xfId="7004" xr:uid="{00000000-0005-0000-0000-0000E6060000}"/>
    <cellStyle name="Comma 2 4 3 2 2 3 4" xfId="2997" xr:uid="{00000000-0005-0000-0000-0000E7060000}"/>
    <cellStyle name="Comma 2 4 3 2 2 3 5" xfId="5404" xr:uid="{00000000-0005-0000-0000-0000E8060000}"/>
    <cellStyle name="Comma 2 4 3 2 2 4" xfId="788" xr:uid="{00000000-0005-0000-0000-0000E9060000}"/>
    <cellStyle name="Comma 2 4 3 2 2 4 2" xfId="1589" xr:uid="{00000000-0005-0000-0000-0000EA060000}"/>
    <cellStyle name="Comma 2 4 3 2 2 4 2 2" xfId="3997" xr:uid="{00000000-0005-0000-0000-0000EB060000}"/>
    <cellStyle name="Comma 2 4 3 2 2 4 2 3" xfId="6404" xr:uid="{00000000-0005-0000-0000-0000EC060000}"/>
    <cellStyle name="Comma 2 4 3 2 2 4 3" xfId="2389" xr:uid="{00000000-0005-0000-0000-0000ED060000}"/>
    <cellStyle name="Comma 2 4 3 2 2 4 3 2" xfId="4797" xr:uid="{00000000-0005-0000-0000-0000EE060000}"/>
    <cellStyle name="Comma 2 4 3 2 2 4 3 3" xfId="7204" xr:uid="{00000000-0005-0000-0000-0000EF060000}"/>
    <cellStyle name="Comma 2 4 3 2 2 4 4" xfId="3197" xr:uid="{00000000-0005-0000-0000-0000F0060000}"/>
    <cellStyle name="Comma 2 4 3 2 2 4 5" xfId="5604" xr:uid="{00000000-0005-0000-0000-0000F1060000}"/>
    <cellStyle name="Comma 2 4 3 2 2 5" xfId="989" xr:uid="{00000000-0005-0000-0000-0000F2060000}"/>
    <cellStyle name="Comma 2 4 3 2 2 5 2" xfId="3397" xr:uid="{00000000-0005-0000-0000-0000F3060000}"/>
    <cellStyle name="Comma 2 4 3 2 2 5 3" xfId="5804" xr:uid="{00000000-0005-0000-0000-0000F4060000}"/>
    <cellStyle name="Comma 2 4 3 2 2 6" xfId="1789" xr:uid="{00000000-0005-0000-0000-0000F5060000}"/>
    <cellStyle name="Comma 2 4 3 2 2 6 2" xfId="4197" xr:uid="{00000000-0005-0000-0000-0000F6060000}"/>
    <cellStyle name="Comma 2 4 3 2 2 6 3" xfId="6604" xr:uid="{00000000-0005-0000-0000-0000F7060000}"/>
    <cellStyle name="Comma 2 4 3 2 2 7" xfId="2597" xr:uid="{00000000-0005-0000-0000-0000F8060000}"/>
    <cellStyle name="Comma 2 4 3 2 2 8" xfId="5004" xr:uid="{00000000-0005-0000-0000-0000F9060000}"/>
    <cellStyle name="Comma 2 4 3 2 3" xfId="288" xr:uid="{00000000-0005-0000-0000-0000FA060000}"/>
    <cellStyle name="Comma 2 4 3 2 3 2" xfId="1089" xr:uid="{00000000-0005-0000-0000-0000FB060000}"/>
    <cellStyle name="Comma 2 4 3 2 3 2 2" xfId="3497" xr:uid="{00000000-0005-0000-0000-0000FC060000}"/>
    <cellStyle name="Comma 2 4 3 2 3 2 3" xfId="5904" xr:uid="{00000000-0005-0000-0000-0000FD060000}"/>
    <cellStyle name="Comma 2 4 3 2 3 3" xfId="1889" xr:uid="{00000000-0005-0000-0000-0000FE060000}"/>
    <cellStyle name="Comma 2 4 3 2 3 3 2" xfId="4297" xr:uid="{00000000-0005-0000-0000-0000FF060000}"/>
    <cellStyle name="Comma 2 4 3 2 3 3 3" xfId="6704" xr:uid="{00000000-0005-0000-0000-000000070000}"/>
    <cellStyle name="Comma 2 4 3 2 3 4" xfId="2697" xr:uid="{00000000-0005-0000-0000-000001070000}"/>
    <cellStyle name="Comma 2 4 3 2 3 5" xfId="5104" xr:uid="{00000000-0005-0000-0000-000002070000}"/>
    <cellStyle name="Comma 2 4 3 2 4" xfId="488" xr:uid="{00000000-0005-0000-0000-000003070000}"/>
    <cellStyle name="Comma 2 4 3 2 4 2" xfId="1289" xr:uid="{00000000-0005-0000-0000-000004070000}"/>
    <cellStyle name="Comma 2 4 3 2 4 2 2" xfId="3697" xr:uid="{00000000-0005-0000-0000-000005070000}"/>
    <cellStyle name="Comma 2 4 3 2 4 2 3" xfId="6104" xr:uid="{00000000-0005-0000-0000-000006070000}"/>
    <cellStyle name="Comma 2 4 3 2 4 3" xfId="2089" xr:uid="{00000000-0005-0000-0000-000007070000}"/>
    <cellStyle name="Comma 2 4 3 2 4 3 2" xfId="4497" xr:uid="{00000000-0005-0000-0000-000008070000}"/>
    <cellStyle name="Comma 2 4 3 2 4 3 3" xfId="6904" xr:uid="{00000000-0005-0000-0000-000009070000}"/>
    <cellStyle name="Comma 2 4 3 2 4 4" xfId="2897" xr:uid="{00000000-0005-0000-0000-00000A070000}"/>
    <cellStyle name="Comma 2 4 3 2 4 5" xfId="5304" xr:uid="{00000000-0005-0000-0000-00000B070000}"/>
    <cellStyle name="Comma 2 4 3 2 5" xfId="688" xr:uid="{00000000-0005-0000-0000-00000C070000}"/>
    <cellStyle name="Comma 2 4 3 2 5 2" xfId="1489" xr:uid="{00000000-0005-0000-0000-00000D070000}"/>
    <cellStyle name="Comma 2 4 3 2 5 2 2" xfId="3897" xr:uid="{00000000-0005-0000-0000-00000E070000}"/>
    <cellStyle name="Comma 2 4 3 2 5 2 3" xfId="6304" xr:uid="{00000000-0005-0000-0000-00000F070000}"/>
    <cellStyle name="Comma 2 4 3 2 5 3" xfId="2289" xr:uid="{00000000-0005-0000-0000-000010070000}"/>
    <cellStyle name="Comma 2 4 3 2 5 3 2" xfId="4697" xr:uid="{00000000-0005-0000-0000-000011070000}"/>
    <cellStyle name="Comma 2 4 3 2 5 3 3" xfId="7104" xr:uid="{00000000-0005-0000-0000-000012070000}"/>
    <cellStyle name="Comma 2 4 3 2 5 4" xfId="3097" xr:uid="{00000000-0005-0000-0000-000013070000}"/>
    <cellStyle name="Comma 2 4 3 2 5 5" xfId="5504" xr:uid="{00000000-0005-0000-0000-000014070000}"/>
    <cellStyle name="Comma 2 4 3 2 6" xfId="889" xr:uid="{00000000-0005-0000-0000-000015070000}"/>
    <cellStyle name="Comma 2 4 3 2 6 2" xfId="3297" xr:uid="{00000000-0005-0000-0000-000016070000}"/>
    <cellStyle name="Comma 2 4 3 2 6 3" xfId="5704" xr:uid="{00000000-0005-0000-0000-000017070000}"/>
    <cellStyle name="Comma 2 4 3 2 7" xfId="1689" xr:uid="{00000000-0005-0000-0000-000018070000}"/>
    <cellStyle name="Comma 2 4 3 2 7 2" xfId="4097" xr:uid="{00000000-0005-0000-0000-000019070000}"/>
    <cellStyle name="Comma 2 4 3 2 7 3" xfId="6504" xr:uid="{00000000-0005-0000-0000-00001A070000}"/>
    <cellStyle name="Comma 2 4 3 2 8" xfId="2497" xr:uid="{00000000-0005-0000-0000-00001B070000}"/>
    <cellStyle name="Comma 2 4 3 2 9" xfId="4904" xr:uid="{00000000-0005-0000-0000-00001C070000}"/>
    <cellStyle name="Comma 2 4 3 3" xfId="138" xr:uid="{00000000-0005-0000-0000-00001D070000}"/>
    <cellStyle name="Comma 2 4 3 3 2" xfId="338" xr:uid="{00000000-0005-0000-0000-00001E070000}"/>
    <cellStyle name="Comma 2 4 3 3 2 2" xfId="1139" xr:uid="{00000000-0005-0000-0000-00001F070000}"/>
    <cellStyle name="Comma 2 4 3 3 2 2 2" xfId="3547" xr:uid="{00000000-0005-0000-0000-000020070000}"/>
    <cellStyle name="Comma 2 4 3 3 2 2 3" xfId="5954" xr:uid="{00000000-0005-0000-0000-000021070000}"/>
    <cellStyle name="Comma 2 4 3 3 2 3" xfId="1939" xr:uid="{00000000-0005-0000-0000-000022070000}"/>
    <cellStyle name="Comma 2 4 3 3 2 3 2" xfId="4347" xr:uid="{00000000-0005-0000-0000-000023070000}"/>
    <cellStyle name="Comma 2 4 3 3 2 3 3" xfId="6754" xr:uid="{00000000-0005-0000-0000-000024070000}"/>
    <cellStyle name="Comma 2 4 3 3 2 4" xfId="2747" xr:uid="{00000000-0005-0000-0000-000025070000}"/>
    <cellStyle name="Comma 2 4 3 3 2 5" xfId="5154" xr:uid="{00000000-0005-0000-0000-000026070000}"/>
    <cellStyle name="Comma 2 4 3 3 3" xfId="538" xr:uid="{00000000-0005-0000-0000-000027070000}"/>
    <cellStyle name="Comma 2 4 3 3 3 2" xfId="1339" xr:uid="{00000000-0005-0000-0000-000028070000}"/>
    <cellStyle name="Comma 2 4 3 3 3 2 2" xfId="3747" xr:uid="{00000000-0005-0000-0000-000029070000}"/>
    <cellStyle name="Comma 2 4 3 3 3 2 3" xfId="6154" xr:uid="{00000000-0005-0000-0000-00002A070000}"/>
    <cellStyle name="Comma 2 4 3 3 3 3" xfId="2139" xr:uid="{00000000-0005-0000-0000-00002B070000}"/>
    <cellStyle name="Comma 2 4 3 3 3 3 2" xfId="4547" xr:uid="{00000000-0005-0000-0000-00002C070000}"/>
    <cellStyle name="Comma 2 4 3 3 3 3 3" xfId="6954" xr:uid="{00000000-0005-0000-0000-00002D070000}"/>
    <cellStyle name="Comma 2 4 3 3 3 4" xfId="2947" xr:uid="{00000000-0005-0000-0000-00002E070000}"/>
    <cellStyle name="Comma 2 4 3 3 3 5" xfId="5354" xr:uid="{00000000-0005-0000-0000-00002F070000}"/>
    <cellStyle name="Comma 2 4 3 3 4" xfId="738" xr:uid="{00000000-0005-0000-0000-000030070000}"/>
    <cellStyle name="Comma 2 4 3 3 4 2" xfId="1539" xr:uid="{00000000-0005-0000-0000-000031070000}"/>
    <cellStyle name="Comma 2 4 3 3 4 2 2" xfId="3947" xr:uid="{00000000-0005-0000-0000-000032070000}"/>
    <cellStyle name="Comma 2 4 3 3 4 2 3" xfId="6354" xr:uid="{00000000-0005-0000-0000-000033070000}"/>
    <cellStyle name="Comma 2 4 3 3 4 3" xfId="2339" xr:uid="{00000000-0005-0000-0000-000034070000}"/>
    <cellStyle name="Comma 2 4 3 3 4 3 2" xfId="4747" xr:uid="{00000000-0005-0000-0000-000035070000}"/>
    <cellStyle name="Comma 2 4 3 3 4 3 3" xfId="7154" xr:uid="{00000000-0005-0000-0000-000036070000}"/>
    <cellStyle name="Comma 2 4 3 3 4 4" xfId="3147" xr:uid="{00000000-0005-0000-0000-000037070000}"/>
    <cellStyle name="Comma 2 4 3 3 4 5" xfId="5554" xr:uid="{00000000-0005-0000-0000-000038070000}"/>
    <cellStyle name="Comma 2 4 3 3 5" xfId="939" xr:uid="{00000000-0005-0000-0000-000039070000}"/>
    <cellStyle name="Comma 2 4 3 3 5 2" xfId="3347" xr:uid="{00000000-0005-0000-0000-00003A070000}"/>
    <cellStyle name="Comma 2 4 3 3 5 3" xfId="5754" xr:uid="{00000000-0005-0000-0000-00003B070000}"/>
    <cellStyle name="Comma 2 4 3 3 6" xfId="1739" xr:uid="{00000000-0005-0000-0000-00003C070000}"/>
    <cellStyle name="Comma 2 4 3 3 6 2" xfId="4147" xr:uid="{00000000-0005-0000-0000-00003D070000}"/>
    <cellStyle name="Comma 2 4 3 3 6 3" xfId="6554" xr:uid="{00000000-0005-0000-0000-00003E070000}"/>
    <cellStyle name="Comma 2 4 3 3 7" xfId="2547" xr:uid="{00000000-0005-0000-0000-00003F070000}"/>
    <cellStyle name="Comma 2 4 3 3 8" xfId="4954" xr:uid="{00000000-0005-0000-0000-000040070000}"/>
    <cellStyle name="Comma 2 4 3 4" xfId="238" xr:uid="{00000000-0005-0000-0000-000041070000}"/>
    <cellStyle name="Comma 2 4 3 4 2" xfId="1039" xr:uid="{00000000-0005-0000-0000-000042070000}"/>
    <cellStyle name="Comma 2 4 3 4 2 2" xfId="3447" xr:uid="{00000000-0005-0000-0000-000043070000}"/>
    <cellStyle name="Comma 2 4 3 4 2 3" xfId="5854" xr:uid="{00000000-0005-0000-0000-000044070000}"/>
    <cellStyle name="Comma 2 4 3 4 3" xfId="1839" xr:uid="{00000000-0005-0000-0000-000045070000}"/>
    <cellStyle name="Comma 2 4 3 4 3 2" xfId="4247" xr:uid="{00000000-0005-0000-0000-000046070000}"/>
    <cellStyle name="Comma 2 4 3 4 3 3" xfId="6654" xr:uid="{00000000-0005-0000-0000-000047070000}"/>
    <cellStyle name="Comma 2 4 3 4 4" xfId="2647" xr:uid="{00000000-0005-0000-0000-000048070000}"/>
    <cellStyle name="Comma 2 4 3 4 5" xfId="5054" xr:uid="{00000000-0005-0000-0000-000049070000}"/>
    <cellStyle name="Comma 2 4 3 5" xfId="438" xr:uid="{00000000-0005-0000-0000-00004A070000}"/>
    <cellStyle name="Comma 2 4 3 5 2" xfId="1239" xr:uid="{00000000-0005-0000-0000-00004B070000}"/>
    <cellStyle name="Comma 2 4 3 5 2 2" xfId="3647" xr:uid="{00000000-0005-0000-0000-00004C070000}"/>
    <cellStyle name="Comma 2 4 3 5 2 3" xfId="6054" xr:uid="{00000000-0005-0000-0000-00004D070000}"/>
    <cellStyle name="Comma 2 4 3 5 3" xfId="2039" xr:uid="{00000000-0005-0000-0000-00004E070000}"/>
    <cellStyle name="Comma 2 4 3 5 3 2" xfId="4447" xr:uid="{00000000-0005-0000-0000-00004F070000}"/>
    <cellStyle name="Comma 2 4 3 5 3 3" xfId="6854" xr:uid="{00000000-0005-0000-0000-000050070000}"/>
    <cellStyle name="Comma 2 4 3 5 4" xfId="2847" xr:uid="{00000000-0005-0000-0000-000051070000}"/>
    <cellStyle name="Comma 2 4 3 5 5" xfId="5254" xr:uid="{00000000-0005-0000-0000-000052070000}"/>
    <cellStyle name="Comma 2 4 3 6" xfId="638" xr:uid="{00000000-0005-0000-0000-000053070000}"/>
    <cellStyle name="Comma 2 4 3 6 2" xfId="1439" xr:uid="{00000000-0005-0000-0000-000054070000}"/>
    <cellStyle name="Comma 2 4 3 6 2 2" xfId="3847" xr:uid="{00000000-0005-0000-0000-000055070000}"/>
    <cellStyle name="Comma 2 4 3 6 2 3" xfId="6254" xr:uid="{00000000-0005-0000-0000-000056070000}"/>
    <cellStyle name="Comma 2 4 3 6 3" xfId="2239" xr:uid="{00000000-0005-0000-0000-000057070000}"/>
    <cellStyle name="Comma 2 4 3 6 3 2" xfId="4647" xr:uid="{00000000-0005-0000-0000-000058070000}"/>
    <cellStyle name="Comma 2 4 3 6 3 3" xfId="7054" xr:uid="{00000000-0005-0000-0000-000059070000}"/>
    <cellStyle name="Comma 2 4 3 6 4" xfId="3047" xr:uid="{00000000-0005-0000-0000-00005A070000}"/>
    <cellStyle name="Comma 2 4 3 6 5" xfId="5454" xr:uid="{00000000-0005-0000-0000-00005B070000}"/>
    <cellStyle name="Comma 2 4 3 7" xfId="839" xr:uid="{00000000-0005-0000-0000-00005C070000}"/>
    <cellStyle name="Comma 2 4 3 7 2" xfId="3247" xr:uid="{00000000-0005-0000-0000-00005D070000}"/>
    <cellStyle name="Comma 2 4 3 7 3" xfId="5654" xr:uid="{00000000-0005-0000-0000-00005E070000}"/>
    <cellStyle name="Comma 2 4 3 8" xfId="1639" xr:uid="{00000000-0005-0000-0000-00005F070000}"/>
    <cellStyle name="Comma 2 4 3 8 2" xfId="4047" xr:uid="{00000000-0005-0000-0000-000060070000}"/>
    <cellStyle name="Comma 2 4 3 8 3" xfId="6454" xr:uid="{00000000-0005-0000-0000-000061070000}"/>
    <cellStyle name="Comma 2 4 3 9" xfId="2446" xr:uid="{00000000-0005-0000-0000-000062070000}"/>
    <cellStyle name="Comma 2 4 4" xfId="47" xr:uid="{00000000-0005-0000-0000-000063070000}"/>
    <cellStyle name="Comma 2 4 4 10" xfId="4863" xr:uid="{00000000-0005-0000-0000-000064070000}"/>
    <cellStyle name="Comma 2 4 4 2" xfId="98" xr:uid="{00000000-0005-0000-0000-000065070000}"/>
    <cellStyle name="Comma 2 4 4 2 2" xfId="198" xr:uid="{00000000-0005-0000-0000-000066070000}"/>
    <cellStyle name="Comma 2 4 4 2 2 2" xfId="398" xr:uid="{00000000-0005-0000-0000-000067070000}"/>
    <cellStyle name="Comma 2 4 4 2 2 2 2" xfId="1199" xr:uid="{00000000-0005-0000-0000-000068070000}"/>
    <cellStyle name="Comma 2 4 4 2 2 2 2 2" xfId="3607" xr:uid="{00000000-0005-0000-0000-000069070000}"/>
    <cellStyle name="Comma 2 4 4 2 2 2 2 3" xfId="6014" xr:uid="{00000000-0005-0000-0000-00006A070000}"/>
    <cellStyle name="Comma 2 4 4 2 2 2 3" xfId="1999" xr:uid="{00000000-0005-0000-0000-00006B070000}"/>
    <cellStyle name="Comma 2 4 4 2 2 2 3 2" xfId="4407" xr:uid="{00000000-0005-0000-0000-00006C070000}"/>
    <cellStyle name="Comma 2 4 4 2 2 2 3 3" xfId="6814" xr:uid="{00000000-0005-0000-0000-00006D070000}"/>
    <cellStyle name="Comma 2 4 4 2 2 2 4" xfId="2807" xr:uid="{00000000-0005-0000-0000-00006E070000}"/>
    <cellStyle name="Comma 2 4 4 2 2 2 5" xfId="5214" xr:uid="{00000000-0005-0000-0000-00006F070000}"/>
    <cellStyle name="Comma 2 4 4 2 2 3" xfId="598" xr:uid="{00000000-0005-0000-0000-000070070000}"/>
    <cellStyle name="Comma 2 4 4 2 2 3 2" xfId="1399" xr:uid="{00000000-0005-0000-0000-000071070000}"/>
    <cellStyle name="Comma 2 4 4 2 2 3 2 2" xfId="3807" xr:uid="{00000000-0005-0000-0000-000072070000}"/>
    <cellStyle name="Comma 2 4 4 2 2 3 2 3" xfId="6214" xr:uid="{00000000-0005-0000-0000-000073070000}"/>
    <cellStyle name="Comma 2 4 4 2 2 3 3" xfId="2199" xr:uid="{00000000-0005-0000-0000-000074070000}"/>
    <cellStyle name="Comma 2 4 4 2 2 3 3 2" xfId="4607" xr:uid="{00000000-0005-0000-0000-000075070000}"/>
    <cellStyle name="Comma 2 4 4 2 2 3 3 3" xfId="7014" xr:uid="{00000000-0005-0000-0000-000076070000}"/>
    <cellStyle name="Comma 2 4 4 2 2 3 4" xfId="3007" xr:uid="{00000000-0005-0000-0000-000077070000}"/>
    <cellStyle name="Comma 2 4 4 2 2 3 5" xfId="5414" xr:uid="{00000000-0005-0000-0000-000078070000}"/>
    <cellStyle name="Comma 2 4 4 2 2 4" xfId="798" xr:uid="{00000000-0005-0000-0000-000079070000}"/>
    <cellStyle name="Comma 2 4 4 2 2 4 2" xfId="1599" xr:uid="{00000000-0005-0000-0000-00007A070000}"/>
    <cellStyle name="Comma 2 4 4 2 2 4 2 2" xfId="4007" xr:uid="{00000000-0005-0000-0000-00007B070000}"/>
    <cellStyle name="Comma 2 4 4 2 2 4 2 3" xfId="6414" xr:uid="{00000000-0005-0000-0000-00007C070000}"/>
    <cellStyle name="Comma 2 4 4 2 2 4 3" xfId="2399" xr:uid="{00000000-0005-0000-0000-00007D070000}"/>
    <cellStyle name="Comma 2 4 4 2 2 4 3 2" xfId="4807" xr:uid="{00000000-0005-0000-0000-00007E070000}"/>
    <cellStyle name="Comma 2 4 4 2 2 4 3 3" xfId="7214" xr:uid="{00000000-0005-0000-0000-00007F070000}"/>
    <cellStyle name="Comma 2 4 4 2 2 4 4" xfId="3207" xr:uid="{00000000-0005-0000-0000-000080070000}"/>
    <cellStyle name="Comma 2 4 4 2 2 4 5" xfId="5614" xr:uid="{00000000-0005-0000-0000-000081070000}"/>
    <cellStyle name="Comma 2 4 4 2 2 5" xfId="999" xr:uid="{00000000-0005-0000-0000-000082070000}"/>
    <cellStyle name="Comma 2 4 4 2 2 5 2" xfId="3407" xr:uid="{00000000-0005-0000-0000-000083070000}"/>
    <cellStyle name="Comma 2 4 4 2 2 5 3" xfId="5814" xr:uid="{00000000-0005-0000-0000-000084070000}"/>
    <cellStyle name="Comma 2 4 4 2 2 6" xfId="1799" xr:uid="{00000000-0005-0000-0000-000085070000}"/>
    <cellStyle name="Comma 2 4 4 2 2 6 2" xfId="4207" xr:uid="{00000000-0005-0000-0000-000086070000}"/>
    <cellStyle name="Comma 2 4 4 2 2 6 3" xfId="6614" xr:uid="{00000000-0005-0000-0000-000087070000}"/>
    <cellStyle name="Comma 2 4 4 2 2 7" xfId="2607" xr:uid="{00000000-0005-0000-0000-000088070000}"/>
    <cellStyle name="Comma 2 4 4 2 2 8" xfId="5014" xr:uid="{00000000-0005-0000-0000-000089070000}"/>
    <cellStyle name="Comma 2 4 4 2 3" xfId="298" xr:uid="{00000000-0005-0000-0000-00008A070000}"/>
    <cellStyle name="Comma 2 4 4 2 3 2" xfId="1099" xr:uid="{00000000-0005-0000-0000-00008B070000}"/>
    <cellStyle name="Comma 2 4 4 2 3 2 2" xfId="3507" xr:uid="{00000000-0005-0000-0000-00008C070000}"/>
    <cellStyle name="Comma 2 4 4 2 3 2 3" xfId="5914" xr:uid="{00000000-0005-0000-0000-00008D070000}"/>
    <cellStyle name="Comma 2 4 4 2 3 3" xfId="1899" xr:uid="{00000000-0005-0000-0000-00008E070000}"/>
    <cellStyle name="Comma 2 4 4 2 3 3 2" xfId="4307" xr:uid="{00000000-0005-0000-0000-00008F070000}"/>
    <cellStyle name="Comma 2 4 4 2 3 3 3" xfId="6714" xr:uid="{00000000-0005-0000-0000-000090070000}"/>
    <cellStyle name="Comma 2 4 4 2 3 4" xfId="2707" xr:uid="{00000000-0005-0000-0000-000091070000}"/>
    <cellStyle name="Comma 2 4 4 2 3 5" xfId="5114" xr:uid="{00000000-0005-0000-0000-000092070000}"/>
    <cellStyle name="Comma 2 4 4 2 4" xfId="498" xr:uid="{00000000-0005-0000-0000-000093070000}"/>
    <cellStyle name="Comma 2 4 4 2 4 2" xfId="1299" xr:uid="{00000000-0005-0000-0000-000094070000}"/>
    <cellStyle name="Comma 2 4 4 2 4 2 2" xfId="3707" xr:uid="{00000000-0005-0000-0000-000095070000}"/>
    <cellStyle name="Comma 2 4 4 2 4 2 3" xfId="6114" xr:uid="{00000000-0005-0000-0000-000096070000}"/>
    <cellStyle name="Comma 2 4 4 2 4 3" xfId="2099" xr:uid="{00000000-0005-0000-0000-000097070000}"/>
    <cellStyle name="Comma 2 4 4 2 4 3 2" xfId="4507" xr:uid="{00000000-0005-0000-0000-000098070000}"/>
    <cellStyle name="Comma 2 4 4 2 4 3 3" xfId="6914" xr:uid="{00000000-0005-0000-0000-000099070000}"/>
    <cellStyle name="Comma 2 4 4 2 4 4" xfId="2907" xr:uid="{00000000-0005-0000-0000-00009A070000}"/>
    <cellStyle name="Comma 2 4 4 2 4 5" xfId="5314" xr:uid="{00000000-0005-0000-0000-00009B070000}"/>
    <cellStyle name="Comma 2 4 4 2 5" xfId="698" xr:uid="{00000000-0005-0000-0000-00009C070000}"/>
    <cellStyle name="Comma 2 4 4 2 5 2" xfId="1499" xr:uid="{00000000-0005-0000-0000-00009D070000}"/>
    <cellStyle name="Comma 2 4 4 2 5 2 2" xfId="3907" xr:uid="{00000000-0005-0000-0000-00009E070000}"/>
    <cellStyle name="Comma 2 4 4 2 5 2 3" xfId="6314" xr:uid="{00000000-0005-0000-0000-00009F070000}"/>
    <cellStyle name="Comma 2 4 4 2 5 3" xfId="2299" xr:uid="{00000000-0005-0000-0000-0000A0070000}"/>
    <cellStyle name="Comma 2 4 4 2 5 3 2" xfId="4707" xr:uid="{00000000-0005-0000-0000-0000A1070000}"/>
    <cellStyle name="Comma 2 4 4 2 5 3 3" xfId="7114" xr:uid="{00000000-0005-0000-0000-0000A2070000}"/>
    <cellStyle name="Comma 2 4 4 2 5 4" xfId="3107" xr:uid="{00000000-0005-0000-0000-0000A3070000}"/>
    <cellStyle name="Comma 2 4 4 2 5 5" xfId="5514" xr:uid="{00000000-0005-0000-0000-0000A4070000}"/>
    <cellStyle name="Comma 2 4 4 2 6" xfId="899" xr:uid="{00000000-0005-0000-0000-0000A5070000}"/>
    <cellStyle name="Comma 2 4 4 2 6 2" xfId="3307" xr:uid="{00000000-0005-0000-0000-0000A6070000}"/>
    <cellStyle name="Comma 2 4 4 2 6 3" xfId="5714" xr:uid="{00000000-0005-0000-0000-0000A7070000}"/>
    <cellStyle name="Comma 2 4 4 2 7" xfId="1699" xr:uid="{00000000-0005-0000-0000-0000A8070000}"/>
    <cellStyle name="Comma 2 4 4 2 7 2" xfId="4107" xr:uid="{00000000-0005-0000-0000-0000A9070000}"/>
    <cellStyle name="Comma 2 4 4 2 7 3" xfId="6514" xr:uid="{00000000-0005-0000-0000-0000AA070000}"/>
    <cellStyle name="Comma 2 4 4 2 8" xfId="2507" xr:uid="{00000000-0005-0000-0000-0000AB070000}"/>
    <cellStyle name="Comma 2 4 4 2 9" xfId="4914" xr:uid="{00000000-0005-0000-0000-0000AC070000}"/>
    <cellStyle name="Comma 2 4 4 3" xfId="148" xr:uid="{00000000-0005-0000-0000-0000AD070000}"/>
    <cellStyle name="Comma 2 4 4 3 2" xfId="348" xr:uid="{00000000-0005-0000-0000-0000AE070000}"/>
    <cellStyle name="Comma 2 4 4 3 2 2" xfId="1149" xr:uid="{00000000-0005-0000-0000-0000AF070000}"/>
    <cellStyle name="Comma 2 4 4 3 2 2 2" xfId="3557" xr:uid="{00000000-0005-0000-0000-0000B0070000}"/>
    <cellStyle name="Comma 2 4 4 3 2 2 3" xfId="5964" xr:uid="{00000000-0005-0000-0000-0000B1070000}"/>
    <cellStyle name="Comma 2 4 4 3 2 3" xfId="1949" xr:uid="{00000000-0005-0000-0000-0000B2070000}"/>
    <cellStyle name="Comma 2 4 4 3 2 3 2" xfId="4357" xr:uid="{00000000-0005-0000-0000-0000B3070000}"/>
    <cellStyle name="Comma 2 4 4 3 2 3 3" xfId="6764" xr:uid="{00000000-0005-0000-0000-0000B4070000}"/>
    <cellStyle name="Comma 2 4 4 3 2 4" xfId="2757" xr:uid="{00000000-0005-0000-0000-0000B5070000}"/>
    <cellStyle name="Comma 2 4 4 3 2 5" xfId="5164" xr:uid="{00000000-0005-0000-0000-0000B6070000}"/>
    <cellStyle name="Comma 2 4 4 3 3" xfId="548" xr:uid="{00000000-0005-0000-0000-0000B7070000}"/>
    <cellStyle name="Comma 2 4 4 3 3 2" xfId="1349" xr:uid="{00000000-0005-0000-0000-0000B8070000}"/>
    <cellStyle name="Comma 2 4 4 3 3 2 2" xfId="3757" xr:uid="{00000000-0005-0000-0000-0000B9070000}"/>
    <cellStyle name="Comma 2 4 4 3 3 2 3" xfId="6164" xr:uid="{00000000-0005-0000-0000-0000BA070000}"/>
    <cellStyle name="Comma 2 4 4 3 3 3" xfId="2149" xr:uid="{00000000-0005-0000-0000-0000BB070000}"/>
    <cellStyle name="Comma 2 4 4 3 3 3 2" xfId="4557" xr:uid="{00000000-0005-0000-0000-0000BC070000}"/>
    <cellStyle name="Comma 2 4 4 3 3 3 3" xfId="6964" xr:uid="{00000000-0005-0000-0000-0000BD070000}"/>
    <cellStyle name="Comma 2 4 4 3 3 4" xfId="2957" xr:uid="{00000000-0005-0000-0000-0000BE070000}"/>
    <cellStyle name="Comma 2 4 4 3 3 5" xfId="5364" xr:uid="{00000000-0005-0000-0000-0000BF070000}"/>
    <cellStyle name="Comma 2 4 4 3 4" xfId="748" xr:uid="{00000000-0005-0000-0000-0000C0070000}"/>
    <cellStyle name="Comma 2 4 4 3 4 2" xfId="1549" xr:uid="{00000000-0005-0000-0000-0000C1070000}"/>
    <cellStyle name="Comma 2 4 4 3 4 2 2" xfId="3957" xr:uid="{00000000-0005-0000-0000-0000C2070000}"/>
    <cellStyle name="Comma 2 4 4 3 4 2 3" xfId="6364" xr:uid="{00000000-0005-0000-0000-0000C3070000}"/>
    <cellStyle name="Comma 2 4 4 3 4 3" xfId="2349" xr:uid="{00000000-0005-0000-0000-0000C4070000}"/>
    <cellStyle name="Comma 2 4 4 3 4 3 2" xfId="4757" xr:uid="{00000000-0005-0000-0000-0000C5070000}"/>
    <cellStyle name="Comma 2 4 4 3 4 3 3" xfId="7164" xr:uid="{00000000-0005-0000-0000-0000C6070000}"/>
    <cellStyle name="Comma 2 4 4 3 4 4" xfId="3157" xr:uid="{00000000-0005-0000-0000-0000C7070000}"/>
    <cellStyle name="Comma 2 4 4 3 4 5" xfId="5564" xr:uid="{00000000-0005-0000-0000-0000C8070000}"/>
    <cellStyle name="Comma 2 4 4 3 5" xfId="949" xr:uid="{00000000-0005-0000-0000-0000C9070000}"/>
    <cellStyle name="Comma 2 4 4 3 5 2" xfId="3357" xr:uid="{00000000-0005-0000-0000-0000CA070000}"/>
    <cellStyle name="Comma 2 4 4 3 5 3" xfId="5764" xr:uid="{00000000-0005-0000-0000-0000CB070000}"/>
    <cellStyle name="Comma 2 4 4 3 6" xfId="1749" xr:uid="{00000000-0005-0000-0000-0000CC070000}"/>
    <cellStyle name="Comma 2 4 4 3 6 2" xfId="4157" xr:uid="{00000000-0005-0000-0000-0000CD070000}"/>
    <cellStyle name="Comma 2 4 4 3 6 3" xfId="6564" xr:uid="{00000000-0005-0000-0000-0000CE070000}"/>
    <cellStyle name="Comma 2 4 4 3 7" xfId="2557" xr:uid="{00000000-0005-0000-0000-0000CF070000}"/>
    <cellStyle name="Comma 2 4 4 3 8" xfId="4964" xr:uid="{00000000-0005-0000-0000-0000D0070000}"/>
    <cellStyle name="Comma 2 4 4 4" xfId="248" xr:uid="{00000000-0005-0000-0000-0000D1070000}"/>
    <cellStyle name="Comma 2 4 4 4 2" xfId="1049" xr:uid="{00000000-0005-0000-0000-0000D2070000}"/>
    <cellStyle name="Comma 2 4 4 4 2 2" xfId="3457" xr:uid="{00000000-0005-0000-0000-0000D3070000}"/>
    <cellStyle name="Comma 2 4 4 4 2 3" xfId="5864" xr:uid="{00000000-0005-0000-0000-0000D4070000}"/>
    <cellStyle name="Comma 2 4 4 4 3" xfId="1849" xr:uid="{00000000-0005-0000-0000-0000D5070000}"/>
    <cellStyle name="Comma 2 4 4 4 3 2" xfId="4257" xr:uid="{00000000-0005-0000-0000-0000D6070000}"/>
    <cellStyle name="Comma 2 4 4 4 3 3" xfId="6664" xr:uid="{00000000-0005-0000-0000-0000D7070000}"/>
    <cellStyle name="Comma 2 4 4 4 4" xfId="2657" xr:uid="{00000000-0005-0000-0000-0000D8070000}"/>
    <cellStyle name="Comma 2 4 4 4 5" xfId="5064" xr:uid="{00000000-0005-0000-0000-0000D9070000}"/>
    <cellStyle name="Comma 2 4 4 5" xfId="448" xr:uid="{00000000-0005-0000-0000-0000DA070000}"/>
    <cellStyle name="Comma 2 4 4 5 2" xfId="1249" xr:uid="{00000000-0005-0000-0000-0000DB070000}"/>
    <cellStyle name="Comma 2 4 4 5 2 2" xfId="3657" xr:uid="{00000000-0005-0000-0000-0000DC070000}"/>
    <cellStyle name="Comma 2 4 4 5 2 3" xfId="6064" xr:uid="{00000000-0005-0000-0000-0000DD070000}"/>
    <cellStyle name="Comma 2 4 4 5 3" xfId="2049" xr:uid="{00000000-0005-0000-0000-0000DE070000}"/>
    <cellStyle name="Comma 2 4 4 5 3 2" xfId="4457" xr:uid="{00000000-0005-0000-0000-0000DF070000}"/>
    <cellStyle name="Comma 2 4 4 5 3 3" xfId="6864" xr:uid="{00000000-0005-0000-0000-0000E0070000}"/>
    <cellStyle name="Comma 2 4 4 5 4" xfId="2857" xr:uid="{00000000-0005-0000-0000-0000E1070000}"/>
    <cellStyle name="Comma 2 4 4 5 5" xfId="5264" xr:uid="{00000000-0005-0000-0000-0000E2070000}"/>
    <cellStyle name="Comma 2 4 4 6" xfId="648" xr:uid="{00000000-0005-0000-0000-0000E3070000}"/>
    <cellStyle name="Comma 2 4 4 6 2" xfId="1449" xr:uid="{00000000-0005-0000-0000-0000E4070000}"/>
    <cellStyle name="Comma 2 4 4 6 2 2" xfId="3857" xr:uid="{00000000-0005-0000-0000-0000E5070000}"/>
    <cellStyle name="Comma 2 4 4 6 2 3" xfId="6264" xr:uid="{00000000-0005-0000-0000-0000E6070000}"/>
    <cellStyle name="Comma 2 4 4 6 3" xfId="2249" xr:uid="{00000000-0005-0000-0000-0000E7070000}"/>
    <cellStyle name="Comma 2 4 4 6 3 2" xfId="4657" xr:uid="{00000000-0005-0000-0000-0000E8070000}"/>
    <cellStyle name="Comma 2 4 4 6 3 3" xfId="7064" xr:uid="{00000000-0005-0000-0000-0000E9070000}"/>
    <cellStyle name="Comma 2 4 4 6 4" xfId="3057" xr:uid="{00000000-0005-0000-0000-0000EA070000}"/>
    <cellStyle name="Comma 2 4 4 6 5" xfId="5464" xr:uid="{00000000-0005-0000-0000-0000EB070000}"/>
    <cellStyle name="Comma 2 4 4 7" xfId="849" xr:uid="{00000000-0005-0000-0000-0000EC070000}"/>
    <cellStyle name="Comma 2 4 4 7 2" xfId="3257" xr:uid="{00000000-0005-0000-0000-0000ED070000}"/>
    <cellStyle name="Comma 2 4 4 7 3" xfId="5664" xr:uid="{00000000-0005-0000-0000-0000EE070000}"/>
    <cellStyle name="Comma 2 4 4 8" xfId="1649" xr:uid="{00000000-0005-0000-0000-0000EF070000}"/>
    <cellStyle name="Comma 2 4 4 8 2" xfId="4057" xr:uid="{00000000-0005-0000-0000-0000F0070000}"/>
    <cellStyle name="Comma 2 4 4 8 3" xfId="6464" xr:uid="{00000000-0005-0000-0000-0000F1070000}"/>
    <cellStyle name="Comma 2 4 4 9" xfId="2456" xr:uid="{00000000-0005-0000-0000-0000F2070000}"/>
    <cellStyle name="Comma 2 4 5" xfId="57" xr:uid="{00000000-0005-0000-0000-0000F3070000}"/>
    <cellStyle name="Comma 2 4 5 10" xfId="4873" xr:uid="{00000000-0005-0000-0000-0000F4070000}"/>
    <cellStyle name="Comma 2 4 5 2" xfId="108" xr:uid="{00000000-0005-0000-0000-0000F5070000}"/>
    <cellStyle name="Comma 2 4 5 2 2" xfId="208" xr:uid="{00000000-0005-0000-0000-0000F6070000}"/>
    <cellStyle name="Comma 2 4 5 2 2 2" xfId="408" xr:uid="{00000000-0005-0000-0000-0000F7070000}"/>
    <cellStyle name="Comma 2 4 5 2 2 2 2" xfId="1209" xr:uid="{00000000-0005-0000-0000-0000F8070000}"/>
    <cellStyle name="Comma 2 4 5 2 2 2 2 2" xfId="3617" xr:uid="{00000000-0005-0000-0000-0000F9070000}"/>
    <cellStyle name="Comma 2 4 5 2 2 2 2 3" xfId="6024" xr:uid="{00000000-0005-0000-0000-0000FA070000}"/>
    <cellStyle name="Comma 2 4 5 2 2 2 3" xfId="2009" xr:uid="{00000000-0005-0000-0000-0000FB070000}"/>
    <cellStyle name="Comma 2 4 5 2 2 2 3 2" xfId="4417" xr:uid="{00000000-0005-0000-0000-0000FC070000}"/>
    <cellStyle name="Comma 2 4 5 2 2 2 3 3" xfId="6824" xr:uid="{00000000-0005-0000-0000-0000FD070000}"/>
    <cellStyle name="Comma 2 4 5 2 2 2 4" xfId="2817" xr:uid="{00000000-0005-0000-0000-0000FE070000}"/>
    <cellStyle name="Comma 2 4 5 2 2 2 5" xfId="5224" xr:uid="{00000000-0005-0000-0000-0000FF070000}"/>
    <cellStyle name="Comma 2 4 5 2 2 3" xfId="608" xr:uid="{00000000-0005-0000-0000-000000080000}"/>
    <cellStyle name="Comma 2 4 5 2 2 3 2" xfId="1409" xr:uid="{00000000-0005-0000-0000-000001080000}"/>
    <cellStyle name="Comma 2 4 5 2 2 3 2 2" xfId="3817" xr:uid="{00000000-0005-0000-0000-000002080000}"/>
    <cellStyle name="Comma 2 4 5 2 2 3 2 3" xfId="6224" xr:uid="{00000000-0005-0000-0000-000003080000}"/>
    <cellStyle name="Comma 2 4 5 2 2 3 3" xfId="2209" xr:uid="{00000000-0005-0000-0000-000004080000}"/>
    <cellStyle name="Comma 2 4 5 2 2 3 3 2" xfId="4617" xr:uid="{00000000-0005-0000-0000-000005080000}"/>
    <cellStyle name="Comma 2 4 5 2 2 3 3 3" xfId="7024" xr:uid="{00000000-0005-0000-0000-000006080000}"/>
    <cellStyle name="Comma 2 4 5 2 2 3 4" xfId="3017" xr:uid="{00000000-0005-0000-0000-000007080000}"/>
    <cellStyle name="Comma 2 4 5 2 2 3 5" xfId="5424" xr:uid="{00000000-0005-0000-0000-000008080000}"/>
    <cellStyle name="Comma 2 4 5 2 2 4" xfId="808" xr:uid="{00000000-0005-0000-0000-000009080000}"/>
    <cellStyle name="Comma 2 4 5 2 2 4 2" xfId="1609" xr:uid="{00000000-0005-0000-0000-00000A080000}"/>
    <cellStyle name="Comma 2 4 5 2 2 4 2 2" xfId="4017" xr:uid="{00000000-0005-0000-0000-00000B080000}"/>
    <cellStyle name="Comma 2 4 5 2 2 4 2 3" xfId="6424" xr:uid="{00000000-0005-0000-0000-00000C080000}"/>
    <cellStyle name="Comma 2 4 5 2 2 4 3" xfId="2409" xr:uid="{00000000-0005-0000-0000-00000D080000}"/>
    <cellStyle name="Comma 2 4 5 2 2 4 3 2" xfId="4817" xr:uid="{00000000-0005-0000-0000-00000E080000}"/>
    <cellStyle name="Comma 2 4 5 2 2 4 3 3" xfId="7224" xr:uid="{00000000-0005-0000-0000-00000F080000}"/>
    <cellStyle name="Comma 2 4 5 2 2 4 4" xfId="3217" xr:uid="{00000000-0005-0000-0000-000010080000}"/>
    <cellStyle name="Comma 2 4 5 2 2 4 5" xfId="5624" xr:uid="{00000000-0005-0000-0000-000011080000}"/>
    <cellStyle name="Comma 2 4 5 2 2 5" xfId="1009" xr:uid="{00000000-0005-0000-0000-000012080000}"/>
    <cellStyle name="Comma 2 4 5 2 2 5 2" xfId="3417" xr:uid="{00000000-0005-0000-0000-000013080000}"/>
    <cellStyle name="Comma 2 4 5 2 2 5 3" xfId="5824" xr:uid="{00000000-0005-0000-0000-000014080000}"/>
    <cellStyle name="Comma 2 4 5 2 2 6" xfId="1809" xr:uid="{00000000-0005-0000-0000-000015080000}"/>
    <cellStyle name="Comma 2 4 5 2 2 6 2" xfId="4217" xr:uid="{00000000-0005-0000-0000-000016080000}"/>
    <cellStyle name="Comma 2 4 5 2 2 6 3" xfId="6624" xr:uid="{00000000-0005-0000-0000-000017080000}"/>
    <cellStyle name="Comma 2 4 5 2 2 7" xfId="2617" xr:uid="{00000000-0005-0000-0000-000018080000}"/>
    <cellStyle name="Comma 2 4 5 2 2 8" xfId="5024" xr:uid="{00000000-0005-0000-0000-000019080000}"/>
    <cellStyle name="Comma 2 4 5 2 3" xfId="308" xr:uid="{00000000-0005-0000-0000-00001A080000}"/>
    <cellStyle name="Comma 2 4 5 2 3 2" xfId="1109" xr:uid="{00000000-0005-0000-0000-00001B080000}"/>
    <cellStyle name="Comma 2 4 5 2 3 2 2" xfId="3517" xr:uid="{00000000-0005-0000-0000-00001C080000}"/>
    <cellStyle name="Comma 2 4 5 2 3 2 3" xfId="5924" xr:uid="{00000000-0005-0000-0000-00001D080000}"/>
    <cellStyle name="Comma 2 4 5 2 3 3" xfId="1909" xr:uid="{00000000-0005-0000-0000-00001E080000}"/>
    <cellStyle name="Comma 2 4 5 2 3 3 2" xfId="4317" xr:uid="{00000000-0005-0000-0000-00001F080000}"/>
    <cellStyle name="Comma 2 4 5 2 3 3 3" xfId="6724" xr:uid="{00000000-0005-0000-0000-000020080000}"/>
    <cellStyle name="Comma 2 4 5 2 3 4" xfId="2717" xr:uid="{00000000-0005-0000-0000-000021080000}"/>
    <cellStyle name="Comma 2 4 5 2 3 5" xfId="5124" xr:uid="{00000000-0005-0000-0000-000022080000}"/>
    <cellStyle name="Comma 2 4 5 2 4" xfId="508" xr:uid="{00000000-0005-0000-0000-000023080000}"/>
    <cellStyle name="Comma 2 4 5 2 4 2" xfId="1309" xr:uid="{00000000-0005-0000-0000-000024080000}"/>
    <cellStyle name="Comma 2 4 5 2 4 2 2" xfId="3717" xr:uid="{00000000-0005-0000-0000-000025080000}"/>
    <cellStyle name="Comma 2 4 5 2 4 2 3" xfId="6124" xr:uid="{00000000-0005-0000-0000-000026080000}"/>
    <cellStyle name="Comma 2 4 5 2 4 3" xfId="2109" xr:uid="{00000000-0005-0000-0000-000027080000}"/>
    <cellStyle name="Comma 2 4 5 2 4 3 2" xfId="4517" xr:uid="{00000000-0005-0000-0000-000028080000}"/>
    <cellStyle name="Comma 2 4 5 2 4 3 3" xfId="6924" xr:uid="{00000000-0005-0000-0000-000029080000}"/>
    <cellStyle name="Comma 2 4 5 2 4 4" xfId="2917" xr:uid="{00000000-0005-0000-0000-00002A080000}"/>
    <cellStyle name="Comma 2 4 5 2 4 5" xfId="5324" xr:uid="{00000000-0005-0000-0000-00002B080000}"/>
    <cellStyle name="Comma 2 4 5 2 5" xfId="708" xr:uid="{00000000-0005-0000-0000-00002C080000}"/>
    <cellStyle name="Comma 2 4 5 2 5 2" xfId="1509" xr:uid="{00000000-0005-0000-0000-00002D080000}"/>
    <cellStyle name="Comma 2 4 5 2 5 2 2" xfId="3917" xr:uid="{00000000-0005-0000-0000-00002E080000}"/>
    <cellStyle name="Comma 2 4 5 2 5 2 3" xfId="6324" xr:uid="{00000000-0005-0000-0000-00002F080000}"/>
    <cellStyle name="Comma 2 4 5 2 5 3" xfId="2309" xr:uid="{00000000-0005-0000-0000-000030080000}"/>
    <cellStyle name="Comma 2 4 5 2 5 3 2" xfId="4717" xr:uid="{00000000-0005-0000-0000-000031080000}"/>
    <cellStyle name="Comma 2 4 5 2 5 3 3" xfId="7124" xr:uid="{00000000-0005-0000-0000-000032080000}"/>
    <cellStyle name="Comma 2 4 5 2 5 4" xfId="3117" xr:uid="{00000000-0005-0000-0000-000033080000}"/>
    <cellStyle name="Comma 2 4 5 2 5 5" xfId="5524" xr:uid="{00000000-0005-0000-0000-000034080000}"/>
    <cellStyle name="Comma 2 4 5 2 6" xfId="909" xr:uid="{00000000-0005-0000-0000-000035080000}"/>
    <cellStyle name="Comma 2 4 5 2 6 2" xfId="3317" xr:uid="{00000000-0005-0000-0000-000036080000}"/>
    <cellStyle name="Comma 2 4 5 2 6 3" xfId="5724" xr:uid="{00000000-0005-0000-0000-000037080000}"/>
    <cellStyle name="Comma 2 4 5 2 7" xfId="1709" xr:uid="{00000000-0005-0000-0000-000038080000}"/>
    <cellStyle name="Comma 2 4 5 2 7 2" xfId="4117" xr:uid="{00000000-0005-0000-0000-000039080000}"/>
    <cellStyle name="Comma 2 4 5 2 7 3" xfId="6524" xr:uid="{00000000-0005-0000-0000-00003A080000}"/>
    <cellStyle name="Comma 2 4 5 2 8" xfId="2517" xr:uid="{00000000-0005-0000-0000-00003B080000}"/>
    <cellStyle name="Comma 2 4 5 2 9" xfId="4924" xr:uid="{00000000-0005-0000-0000-00003C080000}"/>
    <cellStyle name="Comma 2 4 5 3" xfId="158" xr:uid="{00000000-0005-0000-0000-00003D080000}"/>
    <cellStyle name="Comma 2 4 5 3 2" xfId="358" xr:uid="{00000000-0005-0000-0000-00003E080000}"/>
    <cellStyle name="Comma 2 4 5 3 2 2" xfId="1159" xr:uid="{00000000-0005-0000-0000-00003F080000}"/>
    <cellStyle name="Comma 2 4 5 3 2 2 2" xfId="3567" xr:uid="{00000000-0005-0000-0000-000040080000}"/>
    <cellStyle name="Comma 2 4 5 3 2 2 3" xfId="5974" xr:uid="{00000000-0005-0000-0000-000041080000}"/>
    <cellStyle name="Comma 2 4 5 3 2 3" xfId="1959" xr:uid="{00000000-0005-0000-0000-000042080000}"/>
    <cellStyle name="Comma 2 4 5 3 2 3 2" xfId="4367" xr:uid="{00000000-0005-0000-0000-000043080000}"/>
    <cellStyle name="Comma 2 4 5 3 2 3 3" xfId="6774" xr:uid="{00000000-0005-0000-0000-000044080000}"/>
    <cellStyle name="Comma 2 4 5 3 2 4" xfId="2767" xr:uid="{00000000-0005-0000-0000-000045080000}"/>
    <cellStyle name="Comma 2 4 5 3 2 5" xfId="5174" xr:uid="{00000000-0005-0000-0000-000046080000}"/>
    <cellStyle name="Comma 2 4 5 3 3" xfId="558" xr:uid="{00000000-0005-0000-0000-000047080000}"/>
    <cellStyle name="Comma 2 4 5 3 3 2" xfId="1359" xr:uid="{00000000-0005-0000-0000-000048080000}"/>
    <cellStyle name="Comma 2 4 5 3 3 2 2" xfId="3767" xr:uid="{00000000-0005-0000-0000-000049080000}"/>
    <cellStyle name="Comma 2 4 5 3 3 2 3" xfId="6174" xr:uid="{00000000-0005-0000-0000-00004A080000}"/>
    <cellStyle name="Comma 2 4 5 3 3 3" xfId="2159" xr:uid="{00000000-0005-0000-0000-00004B080000}"/>
    <cellStyle name="Comma 2 4 5 3 3 3 2" xfId="4567" xr:uid="{00000000-0005-0000-0000-00004C080000}"/>
    <cellStyle name="Comma 2 4 5 3 3 3 3" xfId="6974" xr:uid="{00000000-0005-0000-0000-00004D080000}"/>
    <cellStyle name="Comma 2 4 5 3 3 4" xfId="2967" xr:uid="{00000000-0005-0000-0000-00004E080000}"/>
    <cellStyle name="Comma 2 4 5 3 3 5" xfId="5374" xr:uid="{00000000-0005-0000-0000-00004F080000}"/>
    <cellStyle name="Comma 2 4 5 3 4" xfId="758" xr:uid="{00000000-0005-0000-0000-000050080000}"/>
    <cellStyle name="Comma 2 4 5 3 4 2" xfId="1559" xr:uid="{00000000-0005-0000-0000-000051080000}"/>
    <cellStyle name="Comma 2 4 5 3 4 2 2" xfId="3967" xr:uid="{00000000-0005-0000-0000-000052080000}"/>
    <cellStyle name="Comma 2 4 5 3 4 2 3" xfId="6374" xr:uid="{00000000-0005-0000-0000-000053080000}"/>
    <cellStyle name="Comma 2 4 5 3 4 3" xfId="2359" xr:uid="{00000000-0005-0000-0000-000054080000}"/>
    <cellStyle name="Comma 2 4 5 3 4 3 2" xfId="4767" xr:uid="{00000000-0005-0000-0000-000055080000}"/>
    <cellStyle name="Comma 2 4 5 3 4 3 3" xfId="7174" xr:uid="{00000000-0005-0000-0000-000056080000}"/>
    <cellStyle name="Comma 2 4 5 3 4 4" xfId="3167" xr:uid="{00000000-0005-0000-0000-000057080000}"/>
    <cellStyle name="Comma 2 4 5 3 4 5" xfId="5574" xr:uid="{00000000-0005-0000-0000-000058080000}"/>
    <cellStyle name="Comma 2 4 5 3 5" xfId="959" xr:uid="{00000000-0005-0000-0000-000059080000}"/>
    <cellStyle name="Comma 2 4 5 3 5 2" xfId="3367" xr:uid="{00000000-0005-0000-0000-00005A080000}"/>
    <cellStyle name="Comma 2 4 5 3 5 3" xfId="5774" xr:uid="{00000000-0005-0000-0000-00005B080000}"/>
    <cellStyle name="Comma 2 4 5 3 6" xfId="1759" xr:uid="{00000000-0005-0000-0000-00005C080000}"/>
    <cellStyle name="Comma 2 4 5 3 6 2" xfId="4167" xr:uid="{00000000-0005-0000-0000-00005D080000}"/>
    <cellStyle name="Comma 2 4 5 3 6 3" xfId="6574" xr:uid="{00000000-0005-0000-0000-00005E080000}"/>
    <cellStyle name="Comma 2 4 5 3 7" xfId="2567" xr:uid="{00000000-0005-0000-0000-00005F080000}"/>
    <cellStyle name="Comma 2 4 5 3 8" xfId="4974" xr:uid="{00000000-0005-0000-0000-000060080000}"/>
    <cellStyle name="Comma 2 4 5 4" xfId="258" xr:uid="{00000000-0005-0000-0000-000061080000}"/>
    <cellStyle name="Comma 2 4 5 4 2" xfId="1059" xr:uid="{00000000-0005-0000-0000-000062080000}"/>
    <cellStyle name="Comma 2 4 5 4 2 2" xfId="3467" xr:uid="{00000000-0005-0000-0000-000063080000}"/>
    <cellStyle name="Comma 2 4 5 4 2 3" xfId="5874" xr:uid="{00000000-0005-0000-0000-000064080000}"/>
    <cellStyle name="Comma 2 4 5 4 3" xfId="1859" xr:uid="{00000000-0005-0000-0000-000065080000}"/>
    <cellStyle name="Comma 2 4 5 4 3 2" xfId="4267" xr:uid="{00000000-0005-0000-0000-000066080000}"/>
    <cellStyle name="Comma 2 4 5 4 3 3" xfId="6674" xr:uid="{00000000-0005-0000-0000-000067080000}"/>
    <cellStyle name="Comma 2 4 5 4 4" xfId="2667" xr:uid="{00000000-0005-0000-0000-000068080000}"/>
    <cellStyle name="Comma 2 4 5 4 5" xfId="5074" xr:uid="{00000000-0005-0000-0000-000069080000}"/>
    <cellStyle name="Comma 2 4 5 5" xfId="458" xr:uid="{00000000-0005-0000-0000-00006A080000}"/>
    <cellStyle name="Comma 2 4 5 5 2" xfId="1259" xr:uid="{00000000-0005-0000-0000-00006B080000}"/>
    <cellStyle name="Comma 2 4 5 5 2 2" xfId="3667" xr:uid="{00000000-0005-0000-0000-00006C080000}"/>
    <cellStyle name="Comma 2 4 5 5 2 3" xfId="6074" xr:uid="{00000000-0005-0000-0000-00006D080000}"/>
    <cellStyle name="Comma 2 4 5 5 3" xfId="2059" xr:uid="{00000000-0005-0000-0000-00006E080000}"/>
    <cellStyle name="Comma 2 4 5 5 3 2" xfId="4467" xr:uid="{00000000-0005-0000-0000-00006F080000}"/>
    <cellStyle name="Comma 2 4 5 5 3 3" xfId="6874" xr:uid="{00000000-0005-0000-0000-000070080000}"/>
    <cellStyle name="Comma 2 4 5 5 4" xfId="2867" xr:uid="{00000000-0005-0000-0000-000071080000}"/>
    <cellStyle name="Comma 2 4 5 5 5" xfId="5274" xr:uid="{00000000-0005-0000-0000-000072080000}"/>
    <cellStyle name="Comma 2 4 5 6" xfId="658" xr:uid="{00000000-0005-0000-0000-000073080000}"/>
    <cellStyle name="Comma 2 4 5 6 2" xfId="1459" xr:uid="{00000000-0005-0000-0000-000074080000}"/>
    <cellStyle name="Comma 2 4 5 6 2 2" xfId="3867" xr:uid="{00000000-0005-0000-0000-000075080000}"/>
    <cellStyle name="Comma 2 4 5 6 2 3" xfId="6274" xr:uid="{00000000-0005-0000-0000-000076080000}"/>
    <cellStyle name="Comma 2 4 5 6 3" xfId="2259" xr:uid="{00000000-0005-0000-0000-000077080000}"/>
    <cellStyle name="Comma 2 4 5 6 3 2" xfId="4667" xr:uid="{00000000-0005-0000-0000-000078080000}"/>
    <cellStyle name="Comma 2 4 5 6 3 3" xfId="7074" xr:uid="{00000000-0005-0000-0000-000079080000}"/>
    <cellStyle name="Comma 2 4 5 6 4" xfId="3067" xr:uid="{00000000-0005-0000-0000-00007A080000}"/>
    <cellStyle name="Comma 2 4 5 6 5" xfId="5474" xr:uid="{00000000-0005-0000-0000-00007B080000}"/>
    <cellStyle name="Comma 2 4 5 7" xfId="859" xr:uid="{00000000-0005-0000-0000-00007C080000}"/>
    <cellStyle name="Comma 2 4 5 7 2" xfId="3267" xr:uid="{00000000-0005-0000-0000-00007D080000}"/>
    <cellStyle name="Comma 2 4 5 7 3" xfId="5674" xr:uid="{00000000-0005-0000-0000-00007E080000}"/>
    <cellStyle name="Comma 2 4 5 8" xfId="1659" xr:uid="{00000000-0005-0000-0000-00007F080000}"/>
    <cellStyle name="Comma 2 4 5 8 2" xfId="4067" xr:uid="{00000000-0005-0000-0000-000080080000}"/>
    <cellStyle name="Comma 2 4 5 8 3" xfId="6474" xr:uid="{00000000-0005-0000-0000-000081080000}"/>
    <cellStyle name="Comma 2 4 5 9" xfId="2466" xr:uid="{00000000-0005-0000-0000-000082080000}"/>
    <cellStyle name="Comma 2 4 6" xfId="68" xr:uid="{00000000-0005-0000-0000-000083080000}"/>
    <cellStyle name="Comma 2 4 6 2" xfId="168" xr:uid="{00000000-0005-0000-0000-000084080000}"/>
    <cellStyle name="Comma 2 4 6 2 2" xfId="368" xr:uid="{00000000-0005-0000-0000-000085080000}"/>
    <cellStyle name="Comma 2 4 6 2 2 2" xfId="1169" xr:uid="{00000000-0005-0000-0000-000086080000}"/>
    <cellStyle name="Comma 2 4 6 2 2 2 2" xfId="3577" xr:uid="{00000000-0005-0000-0000-000087080000}"/>
    <cellStyle name="Comma 2 4 6 2 2 2 3" xfId="5984" xr:uid="{00000000-0005-0000-0000-000088080000}"/>
    <cellStyle name="Comma 2 4 6 2 2 3" xfId="1969" xr:uid="{00000000-0005-0000-0000-000089080000}"/>
    <cellStyle name="Comma 2 4 6 2 2 3 2" xfId="4377" xr:uid="{00000000-0005-0000-0000-00008A080000}"/>
    <cellStyle name="Comma 2 4 6 2 2 3 3" xfId="6784" xr:uid="{00000000-0005-0000-0000-00008B080000}"/>
    <cellStyle name="Comma 2 4 6 2 2 4" xfId="2777" xr:uid="{00000000-0005-0000-0000-00008C080000}"/>
    <cellStyle name="Comma 2 4 6 2 2 5" xfId="5184" xr:uid="{00000000-0005-0000-0000-00008D080000}"/>
    <cellStyle name="Comma 2 4 6 2 3" xfId="568" xr:uid="{00000000-0005-0000-0000-00008E080000}"/>
    <cellStyle name="Comma 2 4 6 2 3 2" xfId="1369" xr:uid="{00000000-0005-0000-0000-00008F080000}"/>
    <cellStyle name="Comma 2 4 6 2 3 2 2" xfId="3777" xr:uid="{00000000-0005-0000-0000-000090080000}"/>
    <cellStyle name="Comma 2 4 6 2 3 2 3" xfId="6184" xr:uid="{00000000-0005-0000-0000-000091080000}"/>
    <cellStyle name="Comma 2 4 6 2 3 3" xfId="2169" xr:uid="{00000000-0005-0000-0000-000092080000}"/>
    <cellStyle name="Comma 2 4 6 2 3 3 2" xfId="4577" xr:uid="{00000000-0005-0000-0000-000093080000}"/>
    <cellStyle name="Comma 2 4 6 2 3 3 3" xfId="6984" xr:uid="{00000000-0005-0000-0000-000094080000}"/>
    <cellStyle name="Comma 2 4 6 2 3 4" xfId="2977" xr:uid="{00000000-0005-0000-0000-000095080000}"/>
    <cellStyle name="Comma 2 4 6 2 3 5" xfId="5384" xr:uid="{00000000-0005-0000-0000-000096080000}"/>
    <cellStyle name="Comma 2 4 6 2 4" xfId="768" xr:uid="{00000000-0005-0000-0000-000097080000}"/>
    <cellStyle name="Comma 2 4 6 2 4 2" xfId="1569" xr:uid="{00000000-0005-0000-0000-000098080000}"/>
    <cellStyle name="Comma 2 4 6 2 4 2 2" xfId="3977" xr:uid="{00000000-0005-0000-0000-000099080000}"/>
    <cellStyle name="Comma 2 4 6 2 4 2 3" xfId="6384" xr:uid="{00000000-0005-0000-0000-00009A080000}"/>
    <cellStyle name="Comma 2 4 6 2 4 3" xfId="2369" xr:uid="{00000000-0005-0000-0000-00009B080000}"/>
    <cellStyle name="Comma 2 4 6 2 4 3 2" xfId="4777" xr:uid="{00000000-0005-0000-0000-00009C080000}"/>
    <cellStyle name="Comma 2 4 6 2 4 3 3" xfId="7184" xr:uid="{00000000-0005-0000-0000-00009D080000}"/>
    <cellStyle name="Comma 2 4 6 2 4 4" xfId="3177" xr:uid="{00000000-0005-0000-0000-00009E080000}"/>
    <cellStyle name="Comma 2 4 6 2 4 5" xfId="5584" xr:uid="{00000000-0005-0000-0000-00009F080000}"/>
    <cellStyle name="Comma 2 4 6 2 5" xfId="969" xr:uid="{00000000-0005-0000-0000-0000A0080000}"/>
    <cellStyle name="Comma 2 4 6 2 5 2" xfId="3377" xr:uid="{00000000-0005-0000-0000-0000A1080000}"/>
    <cellStyle name="Comma 2 4 6 2 5 3" xfId="5784" xr:uid="{00000000-0005-0000-0000-0000A2080000}"/>
    <cellStyle name="Comma 2 4 6 2 6" xfId="1769" xr:uid="{00000000-0005-0000-0000-0000A3080000}"/>
    <cellStyle name="Comma 2 4 6 2 6 2" xfId="4177" xr:uid="{00000000-0005-0000-0000-0000A4080000}"/>
    <cellStyle name="Comma 2 4 6 2 6 3" xfId="6584" xr:uid="{00000000-0005-0000-0000-0000A5080000}"/>
    <cellStyle name="Comma 2 4 6 2 7" xfId="2577" xr:uid="{00000000-0005-0000-0000-0000A6080000}"/>
    <cellStyle name="Comma 2 4 6 2 8" xfId="4984" xr:uid="{00000000-0005-0000-0000-0000A7080000}"/>
    <cellStyle name="Comma 2 4 6 3" xfId="268" xr:uid="{00000000-0005-0000-0000-0000A8080000}"/>
    <cellStyle name="Comma 2 4 6 3 2" xfId="1069" xr:uid="{00000000-0005-0000-0000-0000A9080000}"/>
    <cellStyle name="Comma 2 4 6 3 2 2" xfId="3477" xr:uid="{00000000-0005-0000-0000-0000AA080000}"/>
    <cellStyle name="Comma 2 4 6 3 2 3" xfId="5884" xr:uid="{00000000-0005-0000-0000-0000AB080000}"/>
    <cellStyle name="Comma 2 4 6 3 3" xfId="1869" xr:uid="{00000000-0005-0000-0000-0000AC080000}"/>
    <cellStyle name="Comma 2 4 6 3 3 2" xfId="4277" xr:uid="{00000000-0005-0000-0000-0000AD080000}"/>
    <cellStyle name="Comma 2 4 6 3 3 3" xfId="6684" xr:uid="{00000000-0005-0000-0000-0000AE080000}"/>
    <cellStyle name="Comma 2 4 6 3 4" xfId="2677" xr:uid="{00000000-0005-0000-0000-0000AF080000}"/>
    <cellStyle name="Comma 2 4 6 3 5" xfId="5084" xr:uid="{00000000-0005-0000-0000-0000B0080000}"/>
    <cellStyle name="Comma 2 4 6 4" xfId="468" xr:uid="{00000000-0005-0000-0000-0000B1080000}"/>
    <cellStyle name="Comma 2 4 6 4 2" xfId="1269" xr:uid="{00000000-0005-0000-0000-0000B2080000}"/>
    <cellStyle name="Comma 2 4 6 4 2 2" xfId="3677" xr:uid="{00000000-0005-0000-0000-0000B3080000}"/>
    <cellStyle name="Comma 2 4 6 4 2 3" xfId="6084" xr:uid="{00000000-0005-0000-0000-0000B4080000}"/>
    <cellStyle name="Comma 2 4 6 4 3" xfId="2069" xr:uid="{00000000-0005-0000-0000-0000B5080000}"/>
    <cellStyle name="Comma 2 4 6 4 3 2" xfId="4477" xr:uid="{00000000-0005-0000-0000-0000B6080000}"/>
    <cellStyle name="Comma 2 4 6 4 3 3" xfId="6884" xr:uid="{00000000-0005-0000-0000-0000B7080000}"/>
    <cellStyle name="Comma 2 4 6 4 4" xfId="2877" xr:uid="{00000000-0005-0000-0000-0000B8080000}"/>
    <cellStyle name="Comma 2 4 6 4 5" xfId="5284" xr:uid="{00000000-0005-0000-0000-0000B9080000}"/>
    <cellStyle name="Comma 2 4 6 5" xfId="668" xr:uid="{00000000-0005-0000-0000-0000BA080000}"/>
    <cellStyle name="Comma 2 4 6 5 2" xfId="1469" xr:uid="{00000000-0005-0000-0000-0000BB080000}"/>
    <cellStyle name="Comma 2 4 6 5 2 2" xfId="3877" xr:uid="{00000000-0005-0000-0000-0000BC080000}"/>
    <cellStyle name="Comma 2 4 6 5 2 3" xfId="6284" xr:uid="{00000000-0005-0000-0000-0000BD080000}"/>
    <cellStyle name="Comma 2 4 6 5 3" xfId="2269" xr:uid="{00000000-0005-0000-0000-0000BE080000}"/>
    <cellStyle name="Comma 2 4 6 5 3 2" xfId="4677" xr:uid="{00000000-0005-0000-0000-0000BF080000}"/>
    <cellStyle name="Comma 2 4 6 5 3 3" xfId="7084" xr:uid="{00000000-0005-0000-0000-0000C0080000}"/>
    <cellStyle name="Comma 2 4 6 5 4" xfId="3077" xr:uid="{00000000-0005-0000-0000-0000C1080000}"/>
    <cellStyle name="Comma 2 4 6 5 5" xfId="5484" xr:uid="{00000000-0005-0000-0000-0000C2080000}"/>
    <cellStyle name="Comma 2 4 6 6" xfId="869" xr:uid="{00000000-0005-0000-0000-0000C3080000}"/>
    <cellStyle name="Comma 2 4 6 6 2" xfId="3277" xr:uid="{00000000-0005-0000-0000-0000C4080000}"/>
    <cellStyle name="Comma 2 4 6 6 3" xfId="5684" xr:uid="{00000000-0005-0000-0000-0000C5080000}"/>
    <cellStyle name="Comma 2 4 6 7" xfId="1669" xr:uid="{00000000-0005-0000-0000-0000C6080000}"/>
    <cellStyle name="Comma 2 4 6 7 2" xfId="4077" xr:uid="{00000000-0005-0000-0000-0000C7080000}"/>
    <cellStyle name="Comma 2 4 6 7 3" xfId="6484" xr:uid="{00000000-0005-0000-0000-0000C8080000}"/>
    <cellStyle name="Comma 2 4 6 8" xfId="2477" xr:uid="{00000000-0005-0000-0000-0000C9080000}"/>
    <cellStyle name="Comma 2 4 6 9" xfId="4884" xr:uid="{00000000-0005-0000-0000-0000CA080000}"/>
    <cellStyle name="Comma 2 4 7" xfId="118" xr:uid="{00000000-0005-0000-0000-0000CB080000}"/>
    <cellStyle name="Comma 2 4 7 2" xfId="318" xr:uid="{00000000-0005-0000-0000-0000CC080000}"/>
    <cellStyle name="Comma 2 4 7 2 2" xfId="1119" xr:uid="{00000000-0005-0000-0000-0000CD080000}"/>
    <cellStyle name="Comma 2 4 7 2 2 2" xfId="3527" xr:uid="{00000000-0005-0000-0000-0000CE080000}"/>
    <cellStyle name="Comma 2 4 7 2 2 3" xfId="5934" xr:uid="{00000000-0005-0000-0000-0000CF080000}"/>
    <cellStyle name="Comma 2 4 7 2 3" xfId="1919" xr:uid="{00000000-0005-0000-0000-0000D0080000}"/>
    <cellStyle name="Comma 2 4 7 2 3 2" xfId="4327" xr:uid="{00000000-0005-0000-0000-0000D1080000}"/>
    <cellStyle name="Comma 2 4 7 2 3 3" xfId="6734" xr:uid="{00000000-0005-0000-0000-0000D2080000}"/>
    <cellStyle name="Comma 2 4 7 2 4" xfId="2727" xr:uid="{00000000-0005-0000-0000-0000D3080000}"/>
    <cellStyle name="Comma 2 4 7 2 5" xfId="5134" xr:uid="{00000000-0005-0000-0000-0000D4080000}"/>
    <cellStyle name="Comma 2 4 7 3" xfId="518" xr:uid="{00000000-0005-0000-0000-0000D5080000}"/>
    <cellStyle name="Comma 2 4 7 3 2" xfId="1319" xr:uid="{00000000-0005-0000-0000-0000D6080000}"/>
    <cellStyle name="Comma 2 4 7 3 2 2" xfId="3727" xr:uid="{00000000-0005-0000-0000-0000D7080000}"/>
    <cellStyle name="Comma 2 4 7 3 2 3" xfId="6134" xr:uid="{00000000-0005-0000-0000-0000D8080000}"/>
    <cellStyle name="Comma 2 4 7 3 3" xfId="2119" xr:uid="{00000000-0005-0000-0000-0000D9080000}"/>
    <cellStyle name="Comma 2 4 7 3 3 2" xfId="4527" xr:uid="{00000000-0005-0000-0000-0000DA080000}"/>
    <cellStyle name="Comma 2 4 7 3 3 3" xfId="6934" xr:uid="{00000000-0005-0000-0000-0000DB080000}"/>
    <cellStyle name="Comma 2 4 7 3 4" xfId="2927" xr:uid="{00000000-0005-0000-0000-0000DC080000}"/>
    <cellStyle name="Comma 2 4 7 3 5" xfId="5334" xr:uid="{00000000-0005-0000-0000-0000DD080000}"/>
    <cellStyle name="Comma 2 4 7 4" xfId="718" xr:uid="{00000000-0005-0000-0000-0000DE080000}"/>
    <cellStyle name="Comma 2 4 7 4 2" xfId="1519" xr:uid="{00000000-0005-0000-0000-0000DF080000}"/>
    <cellStyle name="Comma 2 4 7 4 2 2" xfId="3927" xr:uid="{00000000-0005-0000-0000-0000E0080000}"/>
    <cellStyle name="Comma 2 4 7 4 2 3" xfId="6334" xr:uid="{00000000-0005-0000-0000-0000E1080000}"/>
    <cellStyle name="Comma 2 4 7 4 3" xfId="2319" xr:uid="{00000000-0005-0000-0000-0000E2080000}"/>
    <cellStyle name="Comma 2 4 7 4 3 2" xfId="4727" xr:uid="{00000000-0005-0000-0000-0000E3080000}"/>
    <cellStyle name="Comma 2 4 7 4 3 3" xfId="7134" xr:uid="{00000000-0005-0000-0000-0000E4080000}"/>
    <cellStyle name="Comma 2 4 7 4 4" xfId="3127" xr:uid="{00000000-0005-0000-0000-0000E5080000}"/>
    <cellStyle name="Comma 2 4 7 4 5" xfId="5534" xr:uid="{00000000-0005-0000-0000-0000E6080000}"/>
    <cellStyle name="Comma 2 4 7 5" xfId="919" xr:uid="{00000000-0005-0000-0000-0000E7080000}"/>
    <cellStyle name="Comma 2 4 7 5 2" xfId="3327" xr:uid="{00000000-0005-0000-0000-0000E8080000}"/>
    <cellStyle name="Comma 2 4 7 5 3" xfId="5734" xr:uid="{00000000-0005-0000-0000-0000E9080000}"/>
    <cellStyle name="Comma 2 4 7 6" xfId="1719" xr:uid="{00000000-0005-0000-0000-0000EA080000}"/>
    <cellStyle name="Comma 2 4 7 6 2" xfId="4127" xr:uid="{00000000-0005-0000-0000-0000EB080000}"/>
    <cellStyle name="Comma 2 4 7 6 3" xfId="6534" xr:uid="{00000000-0005-0000-0000-0000EC080000}"/>
    <cellStyle name="Comma 2 4 7 7" xfId="2527" xr:uid="{00000000-0005-0000-0000-0000ED080000}"/>
    <cellStyle name="Comma 2 4 7 8" xfId="4934" xr:uid="{00000000-0005-0000-0000-0000EE080000}"/>
    <cellStyle name="Comma 2 4 8" xfId="218" xr:uid="{00000000-0005-0000-0000-0000EF080000}"/>
    <cellStyle name="Comma 2 4 8 2" xfId="1019" xr:uid="{00000000-0005-0000-0000-0000F0080000}"/>
    <cellStyle name="Comma 2 4 8 2 2" xfId="3427" xr:uid="{00000000-0005-0000-0000-0000F1080000}"/>
    <cellStyle name="Comma 2 4 8 2 3" xfId="5834" xr:uid="{00000000-0005-0000-0000-0000F2080000}"/>
    <cellStyle name="Comma 2 4 8 3" xfId="1819" xr:uid="{00000000-0005-0000-0000-0000F3080000}"/>
    <cellStyle name="Comma 2 4 8 3 2" xfId="4227" xr:uid="{00000000-0005-0000-0000-0000F4080000}"/>
    <cellStyle name="Comma 2 4 8 3 3" xfId="6634" xr:uid="{00000000-0005-0000-0000-0000F5080000}"/>
    <cellStyle name="Comma 2 4 8 4" xfId="2627" xr:uid="{00000000-0005-0000-0000-0000F6080000}"/>
    <cellStyle name="Comma 2 4 8 5" xfId="5034" xr:uid="{00000000-0005-0000-0000-0000F7080000}"/>
    <cellStyle name="Comma 2 4 9" xfId="418" xr:uid="{00000000-0005-0000-0000-0000F8080000}"/>
    <cellStyle name="Comma 2 4 9 2" xfId="1219" xr:uid="{00000000-0005-0000-0000-0000F9080000}"/>
    <cellStyle name="Comma 2 4 9 2 2" xfId="3627" xr:uid="{00000000-0005-0000-0000-0000FA080000}"/>
    <cellStyle name="Comma 2 4 9 2 3" xfId="6034" xr:uid="{00000000-0005-0000-0000-0000FB080000}"/>
    <cellStyle name="Comma 2 4 9 3" xfId="2019" xr:uid="{00000000-0005-0000-0000-0000FC080000}"/>
    <cellStyle name="Comma 2 4 9 3 2" xfId="4427" xr:uid="{00000000-0005-0000-0000-0000FD080000}"/>
    <cellStyle name="Comma 2 4 9 3 3" xfId="6834" xr:uid="{00000000-0005-0000-0000-0000FE080000}"/>
    <cellStyle name="Comma 2 4 9 4" xfId="2827" xr:uid="{00000000-0005-0000-0000-0000FF080000}"/>
    <cellStyle name="Comma 2 4 9 5" xfId="5234" xr:uid="{00000000-0005-0000-0000-000000090000}"/>
    <cellStyle name="Comma 2 5" xfId="19" xr:uid="{00000000-0005-0000-0000-000001090000}"/>
    <cellStyle name="Comma 2 5 10" xfId="620" xr:uid="{00000000-0005-0000-0000-000002090000}"/>
    <cellStyle name="Comma 2 5 10 2" xfId="1421" xr:uid="{00000000-0005-0000-0000-000003090000}"/>
    <cellStyle name="Comma 2 5 10 2 2" xfId="3829" xr:uid="{00000000-0005-0000-0000-000004090000}"/>
    <cellStyle name="Comma 2 5 10 2 3" xfId="6236" xr:uid="{00000000-0005-0000-0000-000005090000}"/>
    <cellStyle name="Comma 2 5 10 3" xfId="2221" xr:uid="{00000000-0005-0000-0000-000006090000}"/>
    <cellStyle name="Comma 2 5 10 3 2" xfId="4629" xr:uid="{00000000-0005-0000-0000-000007090000}"/>
    <cellStyle name="Comma 2 5 10 3 3" xfId="7036" xr:uid="{00000000-0005-0000-0000-000008090000}"/>
    <cellStyle name="Comma 2 5 10 4" xfId="3029" xr:uid="{00000000-0005-0000-0000-000009090000}"/>
    <cellStyle name="Comma 2 5 10 5" xfId="5436" xr:uid="{00000000-0005-0000-0000-00000A090000}"/>
    <cellStyle name="Comma 2 5 11" xfId="821" xr:uid="{00000000-0005-0000-0000-00000B090000}"/>
    <cellStyle name="Comma 2 5 11 2" xfId="3229" xr:uid="{00000000-0005-0000-0000-00000C090000}"/>
    <cellStyle name="Comma 2 5 11 3" xfId="5636" xr:uid="{00000000-0005-0000-0000-00000D090000}"/>
    <cellStyle name="Comma 2 5 12" xfId="1621" xr:uid="{00000000-0005-0000-0000-00000E090000}"/>
    <cellStyle name="Comma 2 5 12 2" xfId="4029" xr:uid="{00000000-0005-0000-0000-00000F090000}"/>
    <cellStyle name="Comma 2 5 12 3" xfId="6436" xr:uid="{00000000-0005-0000-0000-000010090000}"/>
    <cellStyle name="Comma 2 5 13" xfId="2428" xr:uid="{00000000-0005-0000-0000-000011090000}"/>
    <cellStyle name="Comma 2 5 14" xfId="4835" xr:uid="{00000000-0005-0000-0000-000012090000}"/>
    <cellStyle name="Comma 2 5 2" xfId="29" xr:uid="{00000000-0005-0000-0000-000013090000}"/>
    <cellStyle name="Comma 2 5 2 10" xfId="4845" xr:uid="{00000000-0005-0000-0000-000014090000}"/>
    <cellStyle name="Comma 2 5 2 2" xfId="80" xr:uid="{00000000-0005-0000-0000-000015090000}"/>
    <cellStyle name="Comma 2 5 2 2 2" xfId="180" xr:uid="{00000000-0005-0000-0000-000016090000}"/>
    <cellStyle name="Comma 2 5 2 2 2 2" xfId="380" xr:uid="{00000000-0005-0000-0000-000017090000}"/>
    <cellStyle name="Comma 2 5 2 2 2 2 2" xfId="1181" xr:uid="{00000000-0005-0000-0000-000018090000}"/>
    <cellStyle name="Comma 2 5 2 2 2 2 2 2" xfId="3589" xr:uid="{00000000-0005-0000-0000-000019090000}"/>
    <cellStyle name="Comma 2 5 2 2 2 2 2 3" xfId="5996" xr:uid="{00000000-0005-0000-0000-00001A090000}"/>
    <cellStyle name="Comma 2 5 2 2 2 2 3" xfId="1981" xr:uid="{00000000-0005-0000-0000-00001B090000}"/>
    <cellStyle name="Comma 2 5 2 2 2 2 3 2" xfId="4389" xr:uid="{00000000-0005-0000-0000-00001C090000}"/>
    <cellStyle name="Comma 2 5 2 2 2 2 3 3" xfId="6796" xr:uid="{00000000-0005-0000-0000-00001D090000}"/>
    <cellStyle name="Comma 2 5 2 2 2 2 4" xfId="2789" xr:uid="{00000000-0005-0000-0000-00001E090000}"/>
    <cellStyle name="Comma 2 5 2 2 2 2 5" xfId="5196" xr:uid="{00000000-0005-0000-0000-00001F090000}"/>
    <cellStyle name="Comma 2 5 2 2 2 3" xfId="580" xr:uid="{00000000-0005-0000-0000-000020090000}"/>
    <cellStyle name="Comma 2 5 2 2 2 3 2" xfId="1381" xr:uid="{00000000-0005-0000-0000-000021090000}"/>
    <cellStyle name="Comma 2 5 2 2 2 3 2 2" xfId="3789" xr:uid="{00000000-0005-0000-0000-000022090000}"/>
    <cellStyle name="Comma 2 5 2 2 2 3 2 3" xfId="6196" xr:uid="{00000000-0005-0000-0000-000023090000}"/>
    <cellStyle name="Comma 2 5 2 2 2 3 3" xfId="2181" xr:uid="{00000000-0005-0000-0000-000024090000}"/>
    <cellStyle name="Comma 2 5 2 2 2 3 3 2" xfId="4589" xr:uid="{00000000-0005-0000-0000-000025090000}"/>
    <cellStyle name="Comma 2 5 2 2 2 3 3 3" xfId="6996" xr:uid="{00000000-0005-0000-0000-000026090000}"/>
    <cellStyle name="Comma 2 5 2 2 2 3 4" xfId="2989" xr:uid="{00000000-0005-0000-0000-000027090000}"/>
    <cellStyle name="Comma 2 5 2 2 2 3 5" xfId="5396" xr:uid="{00000000-0005-0000-0000-000028090000}"/>
    <cellStyle name="Comma 2 5 2 2 2 4" xfId="780" xr:uid="{00000000-0005-0000-0000-000029090000}"/>
    <cellStyle name="Comma 2 5 2 2 2 4 2" xfId="1581" xr:uid="{00000000-0005-0000-0000-00002A090000}"/>
    <cellStyle name="Comma 2 5 2 2 2 4 2 2" xfId="3989" xr:uid="{00000000-0005-0000-0000-00002B090000}"/>
    <cellStyle name="Comma 2 5 2 2 2 4 2 3" xfId="6396" xr:uid="{00000000-0005-0000-0000-00002C090000}"/>
    <cellStyle name="Comma 2 5 2 2 2 4 3" xfId="2381" xr:uid="{00000000-0005-0000-0000-00002D090000}"/>
    <cellStyle name="Comma 2 5 2 2 2 4 3 2" xfId="4789" xr:uid="{00000000-0005-0000-0000-00002E090000}"/>
    <cellStyle name="Comma 2 5 2 2 2 4 3 3" xfId="7196" xr:uid="{00000000-0005-0000-0000-00002F090000}"/>
    <cellStyle name="Comma 2 5 2 2 2 4 4" xfId="3189" xr:uid="{00000000-0005-0000-0000-000030090000}"/>
    <cellStyle name="Comma 2 5 2 2 2 4 5" xfId="5596" xr:uid="{00000000-0005-0000-0000-000031090000}"/>
    <cellStyle name="Comma 2 5 2 2 2 5" xfId="981" xr:uid="{00000000-0005-0000-0000-000032090000}"/>
    <cellStyle name="Comma 2 5 2 2 2 5 2" xfId="3389" xr:uid="{00000000-0005-0000-0000-000033090000}"/>
    <cellStyle name="Comma 2 5 2 2 2 5 3" xfId="5796" xr:uid="{00000000-0005-0000-0000-000034090000}"/>
    <cellStyle name="Comma 2 5 2 2 2 6" xfId="1781" xr:uid="{00000000-0005-0000-0000-000035090000}"/>
    <cellStyle name="Comma 2 5 2 2 2 6 2" xfId="4189" xr:uid="{00000000-0005-0000-0000-000036090000}"/>
    <cellStyle name="Comma 2 5 2 2 2 6 3" xfId="6596" xr:uid="{00000000-0005-0000-0000-000037090000}"/>
    <cellStyle name="Comma 2 5 2 2 2 7" xfId="2589" xr:uid="{00000000-0005-0000-0000-000038090000}"/>
    <cellStyle name="Comma 2 5 2 2 2 8" xfId="4996" xr:uid="{00000000-0005-0000-0000-000039090000}"/>
    <cellStyle name="Comma 2 5 2 2 3" xfId="280" xr:uid="{00000000-0005-0000-0000-00003A090000}"/>
    <cellStyle name="Comma 2 5 2 2 3 2" xfId="1081" xr:uid="{00000000-0005-0000-0000-00003B090000}"/>
    <cellStyle name="Comma 2 5 2 2 3 2 2" xfId="3489" xr:uid="{00000000-0005-0000-0000-00003C090000}"/>
    <cellStyle name="Comma 2 5 2 2 3 2 3" xfId="5896" xr:uid="{00000000-0005-0000-0000-00003D090000}"/>
    <cellStyle name="Comma 2 5 2 2 3 3" xfId="1881" xr:uid="{00000000-0005-0000-0000-00003E090000}"/>
    <cellStyle name="Comma 2 5 2 2 3 3 2" xfId="4289" xr:uid="{00000000-0005-0000-0000-00003F090000}"/>
    <cellStyle name="Comma 2 5 2 2 3 3 3" xfId="6696" xr:uid="{00000000-0005-0000-0000-000040090000}"/>
    <cellStyle name="Comma 2 5 2 2 3 4" xfId="2689" xr:uid="{00000000-0005-0000-0000-000041090000}"/>
    <cellStyle name="Comma 2 5 2 2 3 5" xfId="5096" xr:uid="{00000000-0005-0000-0000-000042090000}"/>
    <cellStyle name="Comma 2 5 2 2 4" xfId="480" xr:uid="{00000000-0005-0000-0000-000043090000}"/>
    <cellStyle name="Comma 2 5 2 2 4 2" xfId="1281" xr:uid="{00000000-0005-0000-0000-000044090000}"/>
    <cellStyle name="Comma 2 5 2 2 4 2 2" xfId="3689" xr:uid="{00000000-0005-0000-0000-000045090000}"/>
    <cellStyle name="Comma 2 5 2 2 4 2 3" xfId="6096" xr:uid="{00000000-0005-0000-0000-000046090000}"/>
    <cellStyle name="Comma 2 5 2 2 4 3" xfId="2081" xr:uid="{00000000-0005-0000-0000-000047090000}"/>
    <cellStyle name="Comma 2 5 2 2 4 3 2" xfId="4489" xr:uid="{00000000-0005-0000-0000-000048090000}"/>
    <cellStyle name="Comma 2 5 2 2 4 3 3" xfId="6896" xr:uid="{00000000-0005-0000-0000-000049090000}"/>
    <cellStyle name="Comma 2 5 2 2 4 4" xfId="2889" xr:uid="{00000000-0005-0000-0000-00004A090000}"/>
    <cellStyle name="Comma 2 5 2 2 4 5" xfId="5296" xr:uid="{00000000-0005-0000-0000-00004B090000}"/>
    <cellStyle name="Comma 2 5 2 2 5" xfId="680" xr:uid="{00000000-0005-0000-0000-00004C090000}"/>
    <cellStyle name="Comma 2 5 2 2 5 2" xfId="1481" xr:uid="{00000000-0005-0000-0000-00004D090000}"/>
    <cellStyle name="Comma 2 5 2 2 5 2 2" xfId="3889" xr:uid="{00000000-0005-0000-0000-00004E090000}"/>
    <cellStyle name="Comma 2 5 2 2 5 2 3" xfId="6296" xr:uid="{00000000-0005-0000-0000-00004F090000}"/>
    <cellStyle name="Comma 2 5 2 2 5 3" xfId="2281" xr:uid="{00000000-0005-0000-0000-000050090000}"/>
    <cellStyle name="Comma 2 5 2 2 5 3 2" xfId="4689" xr:uid="{00000000-0005-0000-0000-000051090000}"/>
    <cellStyle name="Comma 2 5 2 2 5 3 3" xfId="7096" xr:uid="{00000000-0005-0000-0000-000052090000}"/>
    <cellStyle name="Comma 2 5 2 2 5 4" xfId="3089" xr:uid="{00000000-0005-0000-0000-000053090000}"/>
    <cellStyle name="Comma 2 5 2 2 5 5" xfId="5496" xr:uid="{00000000-0005-0000-0000-000054090000}"/>
    <cellStyle name="Comma 2 5 2 2 6" xfId="881" xr:uid="{00000000-0005-0000-0000-000055090000}"/>
    <cellStyle name="Comma 2 5 2 2 6 2" xfId="3289" xr:uid="{00000000-0005-0000-0000-000056090000}"/>
    <cellStyle name="Comma 2 5 2 2 6 3" xfId="5696" xr:uid="{00000000-0005-0000-0000-000057090000}"/>
    <cellStyle name="Comma 2 5 2 2 7" xfId="1681" xr:uid="{00000000-0005-0000-0000-000058090000}"/>
    <cellStyle name="Comma 2 5 2 2 7 2" xfId="4089" xr:uid="{00000000-0005-0000-0000-000059090000}"/>
    <cellStyle name="Comma 2 5 2 2 7 3" xfId="6496" xr:uid="{00000000-0005-0000-0000-00005A090000}"/>
    <cellStyle name="Comma 2 5 2 2 8" xfId="2489" xr:uid="{00000000-0005-0000-0000-00005B090000}"/>
    <cellStyle name="Comma 2 5 2 2 9" xfId="4896" xr:uid="{00000000-0005-0000-0000-00005C090000}"/>
    <cellStyle name="Comma 2 5 2 3" xfId="130" xr:uid="{00000000-0005-0000-0000-00005D090000}"/>
    <cellStyle name="Comma 2 5 2 3 2" xfId="330" xr:uid="{00000000-0005-0000-0000-00005E090000}"/>
    <cellStyle name="Comma 2 5 2 3 2 2" xfId="1131" xr:uid="{00000000-0005-0000-0000-00005F090000}"/>
    <cellStyle name="Comma 2 5 2 3 2 2 2" xfId="3539" xr:uid="{00000000-0005-0000-0000-000060090000}"/>
    <cellStyle name="Comma 2 5 2 3 2 2 3" xfId="5946" xr:uid="{00000000-0005-0000-0000-000061090000}"/>
    <cellStyle name="Comma 2 5 2 3 2 3" xfId="1931" xr:uid="{00000000-0005-0000-0000-000062090000}"/>
    <cellStyle name="Comma 2 5 2 3 2 3 2" xfId="4339" xr:uid="{00000000-0005-0000-0000-000063090000}"/>
    <cellStyle name="Comma 2 5 2 3 2 3 3" xfId="6746" xr:uid="{00000000-0005-0000-0000-000064090000}"/>
    <cellStyle name="Comma 2 5 2 3 2 4" xfId="2739" xr:uid="{00000000-0005-0000-0000-000065090000}"/>
    <cellStyle name="Comma 2 5 2 3 2 5" xfId="5146" xr:uid="{00000000-0005-0000-0000-000066090000}"/>
    <cellStyle name="Comma 2 5 2 3 3" xfId="530" xr:uid="{00000000-0005-0000-0000-000067090000}"/>
    <cellStyle name="Comma 2 5 2 3 3 2" xfId="1331" xr:uid="{00000000-0005-0000-0000-000068090000}"/>
    <cellStyle name="Comma 2 5 2 3 3 2 2" xfId="3739" xr:uid="{00000000-0005-0000-0000-000069090000}"/>
    <cellStyle name="Comma 2 5 2 3 3 2 3" xfId="6146" xr:uid="{00000000-0005-0000-0000-00006A090000}"/>
    <cellStyle name="Comma 2 5 2 3 3 3" xfId="2131" xr:uid="{00000000-0005-0000-0000-00006B090000}"/>
    <cellStyle name="Comma 2 5 2 3 3 3 2" xfId="4539" xr:uid="{00000000-0005-0000-0000-00006C090000}"/>
    <cellStyle name="Comma 2 5 2 3 3 3 3" xfId="6946" xr:uid="{00000000-0005-0000-0000-00006D090000}"/>
    <cellStyle name="Comma 2 5 2 3 3 4" xfId="2939" xr:uid="{00000000-0005-0000-0000-00006E090000}"/>
    <cellStyle name="Comma 2 5 2 3 3 5" xfId="5346" xr:uid="{00000000-0005-0000-0000-00006F090000}"/>
    <cellStyle name="Comma 2 5 2 3 4" xfId="730" xr:uid="{00000000-0005-0000-0000-000070090000}"/>
    <cellStyle name="Comma 2 5 2 3 4 2" xfId="1531" xr:uid="{00000000-0005-0000-0000-000071090000}"/>
    <cellStyle name="Comma 2 5 2 3 4 2 2" xfId="3939" xr:uid="{00000000-0005-0000-0000-000072090000}"/>
    <cellStyle name="Comma 2 5 2 3 4 2 3" xfId="6346" xr:uid="{00000000-0005-0000-0000-000073090000}"/>
    <cellStyle name="Comma 2 5 2 3 4 3" xfId="2331" xr:uid="{00000000-0005-0000-0000-000074090000}"/>
    <cellStyle name="Comma 2 5 2 3 4 3 2" xfId="4739" xr:uid="{00000000-0005-0000-0000-000075090000}"/>
    <cellStyle name="Comma 2 5 2 3 4 3 3" xfId="7146" xr:uid="{00000000-0005-0000-0000-000076090000}"/>
    <cellStyle name="Comma 2 5 2 3 4 4" xfId="3139" xr:uid="{00000000-0005-0000-0000-000077090000}"/>
    <cellStyle name="Comma 2 5 2 3 4 5" xfId="5546" xr:uid="{00000000-0005-0000-0000-000078090000}"/>
    <cellStyle name="Comma 2 5 2 3 5" xfId="931" xr:uid="{00000000-0005-0000-0000-000079090000}"/>
    <cellStyle name="Comma 2 5 2 3 5 2" xfId="3339" xr:uid="{00000000-0005-0000-0000-00007A090000}"/>
    <cellStyle name="Comma 2 5 2 3 5 3" xfId="5746" xr:uid="{00000000-0005-0000-0000-00007B090000}"/>
    <cellStyle name="Comma 2 5 2 3 6" xfId="1731" xr:uid="{00000000-0005-0000-0000-00007C090000}"/>
    <cellStyle name="Comma 2 5 2 3 6 2" xfId="4139" xr:uid="{00000000-0005-0000-0000-00007D090000}"/>
    <cellStyle name="Comma 2 5 2 3 6 3" xfId="6546" xr:uid="{00000000-0005-0000-0000-00007E090000}"/>
    <cellStyle name="Comma 2 5 2 3 7" xfId="2539" xr:uid="{00000000-0005-0000-0000-00007F090000}"/>
    <cellStyle name="Comma 2 5 2 3 8" xfId="4946" xr:uid="{00000000-0005-0000-0000-000080090000}"/>
    <cellStyle name="Comma 2 5 2 4" xfId="230" xr:uid="{00000000-0005-0000-0000-000081090000}"/>
    <cellStyle name="Comma 2 5 2 4 2" xfId="1031" xr:uid="{00000000-0005-0000-0000-000082090000}"/>
    <cellStyle name="Comma 2 5 2 4 2 2" xfId="3439" xr:uid="{00000000-0005-0000-0000-000083090000}"/>
    <cellStyle name="Comma 2 5 2 4 2 3" xfId="5846" xr:uid="{00000000-0005-0000-0000-000084090000}"/>
    <cellStyle name="Comma 2 5 2 4 3" xfId="1831" xr:uid="{00000000-0005-0000-0000-000085090000}"/>
    <cellStyle name="Comma 2 5 2 4 3 2" xfId="4239" xr:uid="{00000000-0005-0000-0000-000086090000}"/>
    <cellStyle name="Comma 2 5 2 4 3 3" xfId="6646" xr:uid="{00000000-0005-0000-0000-000087090000}"/>
    <cellStyle name="Comma 2 5 2 4 4" xfId="2639" xr:uid="{00000000-0005-0000-0000-000088090000}"/>
    <cellStyle name="Comma 2 5 2 4 5" xfId="5046" xr:uid="{00000000-0005-0000-0000-000089090000}"/>
    <cellStyle name="Comma 2 5 2 5" xfId="430" xr:uid="{00000000-0005-0000-0000-00008A090000}"/>
    <cellStyle name="Comma 2 5 2 5 2" xfId="1231" xr:uid="{00000000-0005-0000-0000-00008B090000}"/>
    <cellStyle name="Comma 2 5 2 5 2 2" xfId="3639" xr:uid="{00000000-0005-0000-0000-00008C090000}"/>
    <cellStyle name="Comma 2 5 2 5 2 3" xfId="6046" xr:uid="{00000000-0005-0000-0000-00008D090000}"/>
    <cellStyle name="Comma 2 5 2 5 3" xfId="2031" xr:uid="{00000000-0005-0000-0000-00008E090000}"/>
    <cellStyle name="Comma 2 5 2 5 3 2" xfId="4439" xr:uid="{00000000-0005-0000-0000-00008F090000}"/>
    <cellStyle name="Comma 2 5 2 5 3 3" xfId="6846" xr:uid="{00000000-0005-0000-0000-000090090000}"/>
    <cellStyle name="Comma 2 5 2 5 4" xfId="2839" xr:uid="{00000000-0005-0000-0000-000091090000}"/>
    <cellStyle name="Comma 2 5 2 5 5" xfId="5246" xr:uid="{00000000-0005-0000-0000-000092090000}"/>
    <cellStyle name="Comma 2 5 2 6" xfId="630" xr:uid="{00000000-0005-0000-0000-000093090000}"/>
    <cellStyle name="Comma 2 5 2 6 2" xfId="1431" xr:uid="{00000000-0005-0000-0000-000094090000}"/>
    <cellStyle name="Comma 2 5 2 6 2 2" xfId="3839" xr:uid="{00000000-0005-0000-0000-000095090000}"/>
    <cellStyle name="Comma 2 5 2 6 2 3" xfId="6246" xr:uid="{00000000-0005-0000-0000-000096090000}"/>
    <cellStyle name="Comma 2 5 2 6 3" xfId="2231" xr:uid="{00000000-0005-0000-0000-000097090000}"/>
    <cellStyle name="Comma 2 5 2 6 3 2" xfId="4639" xr:uid="{00000000-0005-0000-0000-000098090000}"/>
    <cellStyle name="Comma 2 5 2 6 3 3" xfId="7046" xr:uid="{00000000-0005-0000-0000-000099090000}"/>
    <cellStyle name="Comma 2 5 2 6 4" xfId="3039" xr:uid="{00000000-0005-0000-0000-00009A090000}"/>
    <cellStyle name="Comma 2 5 2 6 5" xfId="5446" xr:uid="{00000000-0005-0000-0000-00009B090000}"/>
    <cellStyle name="Comma 2 5 2 7" xfId="831" xr:uid="{00000000-0005-0000-0000-00009C090000}"/>
    <cellStyle name="Comma 2 5 2 7 2" xfId="3239" xr:uid="{00000000-0005-0000-0000-00009D090000}"/>
    <cellStyle name="Comma 2 5 2 7 3" xfId="5646" xr:uid="{00000000-0005-0000-0000-00009E090000}"/>
    <cellStyle name="Comma 2 5 2 8" xfId="1631" xr:uid="{00000000-0005-0000-0000-00009F090000}"/>
    <cellStyle name="Comma 2 5 2 8 2" xfId="4039" xr:uid="{00000000-0005-0000-0000-0000A0090000}"/>
    <cellStyle name="Comma 2 5 2 8 3" xfId="6446" xr:uid="{00000000-0005-0000-0000-0000A1090000}"/>
    <cellStyle name="Comma 2 5 2 9" xfId="2438" xr:uid="{00000000-0005-0000-0000-0000A2090000}"/>
    <cellStyle name="Comma 2 5 3" xfId="39" xr:uid="{00000000-0005-0000-0000-0000A3090000}"/>
    <cellStyle name="Comma 2 5 3 10" xfId="4855" xr:uid="{00000000-0005-0000-0000-0000A4090000}"/>
    <cellStyle name="Comma 2 5 3 2" xfId="90" xr:uid="{00000000-0005-0000-0000-0000A5090000}"/>
    <cellStyle name="Comma 2 5 3 2 2" xfId="190" xr:uid="{00000000-0005-0000-0000-0000A6090000}"/>
    <cellStyle name="Comma 2 5 3 2 2 2" xfId="390" xr:uid="{00000000-0005-0000-0000-0000A7090000}"/>
    <cellStyle name="Comma 2 5 3 2 2 2 2" xfId="1191" xr:uid="{00000000-0005-0000-0000-0000A8090000}"/>
    <cellStyle name="Comma 2 5 3 2 2 2 2 2" xfId="3599" xr:uid="{00000000-0005-0000-0000-0000A9090000}"/>
    <cellStyle name="Comma 2 5 3 2 2 2 2 3" xfId="6006" xr:uid="{00000000-0005-0000-0000-0000AA090000}"/>
    <cellStyle name="Comma 2 5 3 2 2 2 3" xfId="1991" xr:uid="{00000000-0005-0000-0000-0000AB090000}"/>
    <cellStyle name="Comma 2 5 3 2 2 2 3 2" xfId="4399" xr:uid="{00000000-0005-0000-0000-0000AC090000}"/>
    <cellStyle name="Comma 2 5 3 2 2 2 3 3" xfId="6806" xr:uid="{00000000-0005-0000-0000-0000AD090000}"/>
    <cellStyle name="Comma 2 5 3 2 2 2 4" xfId="2799" xr:uid="{00000000-0005-0000-0000-0000AE090000}"/>
    <cellStyle name="Comma 2 5 3 2 2 2 5" xfId="5206" xr:uid="{00000000-0005-0000-0000-0000AF090000}"/>
    <cellStyle name="Comma 2 5 3 2 2 3" xfId="590" xr:uid="{00000000-0005-0000-0000-0000B0090000}"/>
    <cellStyle name="Comma 2 5 3 2 2 3 2" xfId="1391" xr:uid="{00000000-0005-0000-0000-0000B1090000}"/>
    <cellStyle name="Comma 2 5 3 2 2 3 2 2" xfId="3799" xr:uid="{00000000-0005-0000-0000-0000B2090000}"/>
    <cellStyle name="Comma 2 5 3 2 2 3 2 3" xfId="6206" xr:uid="{00000000-0005-0000-0000-0000B3090000}"/>
    <cellStyle name="Comma 2 5 3 2 2 3 3" xfId="2191" xr:uid="{00000000-0005-0000-0000-0000B4090000}"/>
    <cellStyle name="Comma 2 5 3 2 2 3 3 2" xfId="4599" xr:uid="{00000000-0005-0000-0000-0000B5090000}"/>
    <cellStyle name="Comma 2 5 3 2 2 3 3 3" xfId="7006" xr:uid="{00000000-0005-0000-0000-0000B6090000}"/>
    <cellStyle name="Comma 2 5 3 2 2 3 4" xfId="2999" xr:uid="{00000000-0005-0000-0000-0000B7090000}"/>
    <cellStyle name="Comma 2 5 3 2 2 3 5" xfId="5406" xr:uid="{00000000-0005-0000-0000-0000B8090000}"/>
    <cellStyle name="Comma 2 5 3 2 2 4" xfId="790" xr:uid="{00000000-0005-0000-0000-0000B9090000}"/>
    <cellStyle name="Comma 2 5 3 2 2 4 2" xfId="1591" xr:uid="{00000000-0005-0000-0000-0000BA090000}"/>
    <cellStyle name="Comma 2 5 3 2 2 4 2 2" xfId="3999" xr:uid="{00000000-0005-0000-0000-0000BB090000}"/>
    <cellStyle name="Comma 2 5 3 2 2 4 2 3" xfId="6406" xr:uid="{00000000-0005-0000-0000-0000BC090000}"/>
    <cellStyle name="Comma 2 5 3 2 2 4 3" xfId="2391" xr:uid="{00000000-0005-0000-0000-0000BD090000}"/>
    <cellStyle name="Comma 2 5 3 2 2 4 3 2" xfId="4799" xr:uid="{00000000-0005-0000-0000-0000BE090000}"/>
    <cellStyle name="Comma 2 5 3 2 2 4 3 3" xfId="7206" xr:uid="{00000000-0005-0000-0000-0000BF090000}"/>
    <cellStyle name="Comma 2 5 3 2 2 4 4" xfId="3199" xr:uid="{00000000-0005-0000-0000-0000C0090000}"/>
    <cellStyle name="Comma 2 5 3 2 2 4 5" xfId="5606" xr:uid="{00000000-0005-0000-0000-0000C1090000}"/>
    <cellStyle name="Comma 2 5 3 2 2 5" xfId="991" xr:uid="{00000000-0005-0000-0000-0000C2090000}"/>
    <cellStyle name="Comma 2 5 3 2 2 5 2" xfId="3399" xr:uid="{00000000-0005-0000-0000-0000C3090000}"/>
    <cellStyle name="Comma 2 5 3 2 2 5 3" xfId="5806" xr:uid="{00000000-0005-0000-0000-0000C4090000}"/>
    <cellStyle name="Comma 2 5 3 2 2 6" xfId="1791" xr:uid="{00000000-0005-0000-0000-0000C5090000}"/>
    <cellStyle name="Comma 2 5 3 2 2 6 2" xfId="4199" xr:uid="{00000000-0005-0000-0000-0000C6090000}"/>
    <cellStyle name="Comma 2 5 3 2 2 6 3" xfId="6606" xr:uid="{00000000-0005-0000-0000-0000C7090000}"/>
    <cellStyle name="Comma 2 5 3 2 2 7" xfId="2599" xr:uid="{00000000-0005-0000-0000-0000C8090000}"/>
    <cellStyle name="Comma 2 5 3 2 2 8" xfId="5006" xr:uid="{00000000-0005-0000-0000-0000C9090000}"/>
    <cellStyle name="Comma 2 5 3 2 3" xfId="290" xr:uid="{00000000-0005-0000-0000-0000CA090000}"/>
    <cellStyle name="Comma 2 5 3 2 3 2" xfId="1091" xr:uid="{00000000-0005-0000-0000-0000CB090000}"/>
    <cellStyle name="Comma 2 5 3 2 3 2 2" xfId="3499" xr:uid="{00000000-0005-0000-0000-0000CC090000}"/>
    <cellStyle name="Comma 2 5 3 2 3 2 3" xfId="5906" xr:uid="{00000000-0005-0000-0000-0000CD090000}"/>
    <cellStyle name="Comma 2 5 3 2 3 3" xfId="1891" xr:uid="{00000000-0005-0000-0000-0000CE090000}"/>
    <cellStyle name="Comma 2 5 3 2 3 3 2" xfId="4299" xr:uid="{00000000-0005-0000-0000-0000CF090000}"/>
    <cellStyle name="Comma 2 5 3 2 3 3 3" xfId="6706" xr:uid="{00000000-0005-0000-0000-0000D0090000}"/>
    <cellStyle name="Comma 2 5 3 2 3 4" xfId="2699" xr:uid="{00000000-0005-0000-0000-0000D1090000}"/>
    <cellStyle name="Comma 2 5 3 2 3 5" xfId="5106" xr:uid="{00000000-0005-0000-0000-0000D2090000}"/>
    <cellStyle name="Comma 2 5 3 2 4" xfId="490" xr:uid="{00000000-0005-0000-0000-0000D3090000}"/>
    <cellStyle name="Comma 2 5 3 2 4 2" xfId="1291" xr:uid="{00000000-0005-0000-0000-0000D4090000}"/>
    <cellStyle name="Comma 2 5 3 2 4 2 2" xfId="3699" xr:uid="{00000000-0005-0000-0000-0000D5090000}"/>
    <cellStyle name="Comma 2 5 3 2 4 2 3" xfId="6106" xr:uid="{00000000-0005-0000-0000-0000D6090000}"/>
    <cellStyle name="Comma 2 5 3 2 4 3" xfId="2091" xr:uid="{00000000-0005-0000-0000-0000D7090000}"/>
    <cellStyle name="Comma 2 5 3 2 4 3 2" xfId="4499" xr:uid="{00000000-0005-0000-0000-0000D8090000}"/>
    <cellStyle name="Comma 2 5 3 2 4 3 3" xfId="6906" xr:uid="{00000000-0005-0000-0000-0000D9090000}"/>
    <cellStyle name="Comma 2 5 3 2 4 4" xfId="2899" xr:uid="{00000000-0005-0000-0000-0000DA090000}"/>
    <cellStyle name="Comma 2 5 3 2 4 5" xfId="5306" xr:uid="{00000000-0005-0000-0000-0000DB090000}"/>
    <cellStyle name="Comma 2 5 3 2 5" xfId="690" xr:uid="{00000000-0005-0000-0000-0000DC090000}"/>
    <cellStyle name="Comma 2 5 3 2 5 2" xfId="1491" xr:uid="{00000000-0005-0000-0000-0000DD090000}"/>
    <cellStyle name="Comma 2 5 3 2 5 2 2" xfId="3899" xr:uid="{00000000-0005-0000-0000-0000DE090000}"/>
    <cellStyle name="Comma 2 5 3 2 5 2 3" xfId="6306" xr:uid="{00000000-0005-0000-0000-0000DF090000}"/>
    <cellStyle name="Comma 2 5 3 2 5 3" xfId="2291" xr:uid="{00000000-0005-0000-0000-0000E0090000}"/>
    <cellStyle name="Comma 2 5 3 2 5 3 2" xfId="4699" xr:uid="{00000000-0005-0000-0000-0000E1090000}"/>
    <cellStyle name="Comma 2 5 3 2 5 3 3" xfId="7106" xr:uid="{00000000-0005-0000-0000-0000E2090000}"/>
    <cellStyle name="Comma 2 5 3 2 5 4" xfId="3099" xr:uid="{00000000-0005-0000-0000-0000E3090000}"/>
    <cellStyle name="Comma 2 5 3 2 5 5" xfId="5506" xr:uid="{00000000-0005-0000-0000-0000E4090000}"/>
    <cellStyle name="Comma 2 5 3 2 6" xfId="891" xr:uid="{00000000-0005-0000-0000-0000E5090000}"/>
    <cellStyle name="Comma 2 5 3 2 6 2" xfId="3299" xr:uid="{00000000-0005-0000-0000-0000E6090000}"/>
    <cellStyle name="Comma 2 5 3 2 6 3" xfId="5706" xr:uid="{00000000-0005-0000-0000-0000E7090000}"/>
    <cellStyle name="Comma 2 5 3 2 7" xfId="1691" xr:uid="{00000000-0005-0000-0000-0000E8090000}"/>
    <cellStyle name="Comma 2 5 3 2 7 2" xfId="4099" xr:uid="{00000000-0005-0000-0000-0000E9090000}"/>
    <cellStyle name="Comma 2 5 3 2 7 3" xfId="6506" xr:uid="{00000000-0005-0000-0000-0000EA090000}"/>
    <cellStyle name="Comma 2 5 3 2 8" xfId="2499" xr:uid="{00000000-0005-0000-0000-0000EB090000}"/>
    <cellStyle name="Comma 2 5 3 2 9" xfId="4906" xr:uid="{00000000-0005-0000-0000-0000EC090000}"/>
    <cellStyle name="Comma 2 5 3 3" xfId="140" xr:uid="{00000000-0005-0000-0000-0000ED090000}"/>
    <cellStyle name="Comma 2 5 3 3 2" xfId="340" xr:uid="{00000000-0005-0000-0000-0000EE090000}"/>
    <cellStyle name="Comma 2 5 3 3 2 2" xfId="1141" xr:uid="{00000000-0005-0000-0000-0000EF090000}"/>
    <cellStyle name="Comma 2 5 3 3 2 2 2" xfId="3549" xr:uid="{00000000-0005-0000-0000-0000F0090000}"/>
    <cellStyle name="Comma 2 5 3 3 2 2 3" xfId="5956" xr:uid="{00000000-0005-0000-0000-0000F1090000}"/>
    <cellStyle name="Comma 2 5 3 3 2 3" xfId="1941" xr:uid="{00000000-0005-0000-0000-0000F2090000}"/>
    <cellStyle name="Comma 2 5 3 3 2 3 2" xfId="4349" xr:uid="{00000000-0005-0000-0000-0000F3090000}"/>
    <cellStyle name="Comma 2 5 3 3 2 3 3" xfId="6756" xr:uid="{00000000-0005-0000-0000-0000F4090000}"/>
    <cellStyle name="Comma 2 5 3 3 2 4" xfId="2749" xr:uid="{00000000-0005-0000-0000-0000F5090000}"/>
    <cellStyle name="Comma 2 5 3 3 2 5" xfId="5156" xr:uid="{00000000-0005-0000-0000-0000F6090000}"/>
    <cellStyle name="Comma 2 5 3 3 3" xfId="540" xr:uid="{00000000-0005-0000-0000-0000F7090000}"/>
    <cellStyle name="Comma 2 5 3 3 3 2" xfId="1341" xr:uid="{00000000-0005-0000-0000-0000F8090000}"/>
    <cellStyle name="Comma 2 5 3 3 3 2 2" xfId="3749" xr:uid="{00000000-0005-0000-0000-0000F9090000}"/>
    <cellStyle name="Comma 2 5 3 3 3 2 3" xfId="6156" xr:uid="{00000000-0005-0000-0000-0000FA090000}"/>
    <cellStyle name="Comma 2 5 3 3 3 3" xfId="2141" xr:uid="{00000000-0005-0000-0000-0000FB090000}"/>
    <cellStyle name="Comma 2 5 3 3 3 3 2" xfId="4549" xr:uid="{00000000-0005-0000-0000-0000FC090000}"/>
    <cellStyle name="Comma 2 5 3 3 3 3 3" xfId="6956" xr:uid="{00000000-0005-0000-0000-0000FD090000}"/>
    <cellStyle name="Comma 2 5 3 3 3 4" xfId="2949" xr:uid="{00000000-0005-0000-0000-0000FE090000}"/>
    <cellStyle name="Comma 2 5 3 3 3 5" xfId="5356" xr:uid="{00000000-0005-0000-0000-0000FF090000}"/>
    <cellStyle name="Comma 2 5 3 3 4" xfId="740" xr:uid="{00000000-0005-0000-0000-0000000A0000}"/>
    <cellStyle name="Comma 2 5 3 3 4 2" xfId="1541" xr:uid="{00000000-0005-0000-0000-0000010A0000}"/>
    <cellStyle name="Comma 2 5 3 3 4 2 2" xfId="3949" xr:uid="{00000000-0005-0000-0000-0000020A0000}"/>
    <cellStyle name="Comma 2 5 3 3 4 2 3" xfId="6356" xr:uid="{00000000-0005-0000-0000-0000030A0000}"/>
    <cellStyle name="Comma 2 5 3 3 4 3" xfId="2341" xr:uid="{00000000-0005-0000-0000-0000040A0000}"/>
    <cellStyle name="Comma 2 5 3 3 4 3 2" xfId="4749" xr:uid="{00000000-0005-0000-0000-0000050A0000}"/>
    <cellStyle name="Comma 2 5 3 3 4 3 3" xfId="7156" xr:uid="{00000000-0005-0000-0000-0000060A0000}"/>
    <cellStyle name="Comma 2 5 3 3 4 4" xfId="3149" xr:uid="{00000000-0005-0000-0000-0000070A0000}"/>
    <cellStyle name="Comma 2 5 3 3 4 5" xfId="5556" xr:uid="{00000000-0005-0000-0000-0000080A0000}"/>
    <cellStyle name="Comma 2 5 3 3 5" xfId="941" xr:uid="{00000000-0005-0000-0000-0000090A0000}"/>
    <cellStyle name="Comma 2 5 3 3 5 2" xfId="3349" xr:uid="{00000000-0005-0000-0000-00000A0A0000}"/>
    <cellStyle name="Comma 2 5 3 3 5 3" xfId="5756" xr:uid="{00000000-0005-0000-0000-00000B0A0000}"/>
    <cellStyle name="Comma 2 5 3 3 6" xfId="1741" xr:uid="{00000000-0005-0000-0000-00000C0A0000}"/>
    <cellStyle name="Comma 2 5 3 3 6 2" xfId="4149" xr:uid="{00000000-0005-0000-0000-00000D0A0000}"/>
    <cellStyle name="Comma 2 5 3 3 6 3" xfId="6556" xr:uid="{00000000-0005-0000-0000-00000E0A0000}"/>
    <cellStyle name="Comma 2 5 3 3 7" xfId="2549" xr:uid="{00000000-0005-0000-0000-00000F0A0000}"/>
    <cellStyle name="Comma 2 5 3 3 8" xfId="4956" xr:uid="{00000000-0005-0000-0000-0000100A0000}"/>
    <cellStyle name="Comma 2 5 3 4" xfId="240" xr:uid="{00000000-0005-0000-0000-0000110A0000}"/>
    <cellStyle name="Comma 2 5 3 4 2" xfId="1041" xr:uid="{00000000-0005-0000-0000-0000120A0000}"/>
    <cellStyle name="Comma 2 5 3 4 2 2" xfId="3449" xr:uid="{00000000-0005-0000-0000-0000130A0000}"/>
    <cellStyle name="Comma 2 5 3 4 2 3" xfId="5856" xr:uid="{00000000-0005-0000-0000-0000140A0000}"/>
    <cellStyle name="Comma 2 5 3 4 3" xfId="1841" xr:uid="{00000000-0005-0000-0000-0000150A0000}"/>
    <cellStyle name="Comma 2 5 3 4 3 2" xfId="4249" xr:uid="{00000000-0005-0000-0000-0000160A0000}"/>
    <cellStyle name="Comma 2 5 3 4 3 3" xfId="6656" xr:uid="{00000000-0005-0000-0000-0000170A0000}"/>
    <cellStyle name="Comma 2 5 3 4 4" xfId="2649" xr:uid="{00000000-0005-0000-0000-0000180A0000}"/>
    <cellStyle name="Comma 2 5 3 4 5" xfId="5056" xr:uid="{00000000-0005-0000-0000-0000190A0000}"/>
    <cellStyle name="Comma 2 5 3 5" xfId="440" xr:uid="{00000000-0005-0000-0000-00001A0A0000}"/>
    <cellStyle name="Comma 2 5 3 5 2" xfId="1241" xr:uid="{00000000-0005-0000-0000-00001B0A0000}"/>
    <cellStyle name="Comma 2 5 3 5 2 2" xfId="3649" xr:uid="{00000000-0005-0000-0000-00001C0A0000}"/>
    <cellStyle name="Comma 2 5 3 5 2 3" xfId="6056" xr:uid="{00000000-0005-0000-0000-00001D0A0000}"/>
    <cellStyle name="Comma 2 5 3 5 3" xfId="2041" xr:uid="{00000000-0005-0000-0000-00001E0A0000}"/>
    <cellStyle name="Comma 2 5 3 5 3 2" xfId="4449" xr:uid="{00000000-0005-0000-0000-00001F0A0000}"/>
    <cellStyle name="Comma 2 5 3 5 3 3" xfId="6856" xr:uid="{00000000-0005-0000-0000-0000200A0000}"/>
    <cellStyle name="Comma 2 5 3 5 4" xfId="2849" xr:uid="{00000000-0005-0000-0000-0000210A0000}"/>
    <cellStyle name="Comma 2 5 3 5 5" xfId="5256" xr:uid="{00000000-0005-0000-0000-0000220A0000}"/>
    <cellStyle name="Comma 2 5 3 6" xfId="640" xr:uid="{00000000-0005-0000-0000-0000230A0000}"/>
    <cellStyle name="Comma 2 5 3 6 2" xfId="1441" xr:uid="{00000000-0005-0000-0000-0000240A0000}"/>
    <cellStyle name="Comma 2 5 3 6 2 2" xfId="3849" xr:uid="{00000000-0005-0000-0000-0000250A0000}"/>
    <cellStyle name="Comma 2 5 3 6 2 3" xfId="6256" xr:uid="{00000000-0005-0000-0000-0000260A0000}"/>
    <cellStyle name="Comma 2 5 3 6 3" xfId="2241" xr:uid="{00000000-0005-0000-0000-0000270A0000}"/>
    <cellStyle name="Comma 2 5 3 6 3 2" xfId="4649" xr:uid="{00000000-0005-0000-0000-0000280A0000}"/>
    <cellStyle name="Comma 2 5 3 6 3 3" xfId="7056" xr:uid="{00000000-0005-0000-0000-0000290A0000}"/>
    <cellStyle name="Comma 2 5 3 6 4" xfId="3049" xr:uid="{00000000-0005-0000-0000-00002A0A0000}"/>
    <cellStyle name="Comma 2 5 3 6 5" xfId="5456" xr:uid="{00000000-0005-0000-0000-00002B0A0000}"/>
    <cellStyle name="Comma 2 5 3 7" xfId="841" xr:uid="{00000000-0005-0000-0000-00002C0A0000}"/>
    <cellStyle name="Comma 2 5 3 7 2" xfId="3249" xr:uid="{00000000-0005-0000-0000-00002D0A0000}"/>
    <cellStyle name="Comma 2 5 3 7 3" xfId="5656" xr:uid="{00000000-0005-0000-0000-00002E0A0000}"/>
    <cellStyle name="Comma 2 5 3 8" xfId="1641" xr:uid="{00000000-0005-0000-0000-00002F0A0000}"/>
    <cellStyle name="Comma 2 5 3 8 2" xfId="4049" xr:uid="{00000000-0005-0000-0000-0000300A0000}"/>
    <cellStyle name="Comma 2 5 3 8 3" xfId="6456" xr:uid="{00000000-0005-0000-0000-0000310A0000}"/>
    <cellStyle name="Comma 2 5 3 9" xfId="2448" xr:uid="{00000000-0005-0000-0000-0000320A0000}"/>
    <cellStyle name="Comma 2 5 4" xfId="49" xr:uid="{00000000-0005-0000-0000-0000330A0000}"/>
    <cellStyle name="Comma 2 5 4 10" xfId="4865" xr:uid="{00000000-0005-0000-0000-0000340A0000}"/>
    <cellStyle name="Comma 2 5 4 2" xfId="100" xr:uid="{00000000-0005-0000-0000-0000350A0000}"/>
    <cellStyle name="Comma 2 5 4 2 2" xfId="200" xr:uid="{00000000-0005-0000-0000-0000360A0000}"/>
    <cellStyle name="Comma 2 5 4 2 2 2" xfId="400" xr:uid="{00000000-0005-0000-0000-0000370A0000}"/>
    <cellStyle name="Comma 2 5 4 2 2 2 2" xfId="1201" xr:uid="{00000000-0005-0000-0000-0000380A0000}"/>
    <cellStyle name="Comma 2 5 4 2 2 2 2 2" xfId="3609" xr:uid="{00000000-0005-0000-0000-0000390A0000}"/>
    <cellStyle name="Comma 2 5 4 2 2 2 2 3" xfId="6016" xr:uid="{00000000-0005-0000-0000-00003A0A0000}"/>
    <cellStyle name="Comma 2 5 4 2 2 2 3" xfId="2001" xr:uid="{00000000-0005-0000-0000-00003B0A0000}"/>
    <cellStyle name="Comma 2 5 4 2 2 2 3 2" xfId="4409" xr:uid="{00000000-0005-0000-0000-00003C0A0000}"/>
    <cellStyle name="Comma 2 5 4 2 2 2 3 3" xfId="6816" xr:uid="{00000000-0005-0000-0000-00003D0A0000}"/>
    <cellStyle name="Comma 2 5 4 2 2 2 4" xfId="2809" xr:uid="{00000000-0005-0000-0000-00003E0A0000}"/>
    <cellStyle name="Comma 2 5 4 2 2 2 5" xfId="5216" xr:uid="{00000000-0005-0000-0000-00003F0A0000}"/>
    <cellStyle name="Comma 2 5 4 2 2 3" xfId="600" xr:uid="{00000000-0005-0000-0000-0000400A0000}"/>
    <cellStyle name="Comma 2 5 4 2 2 3 2" xfId="1401" xr:uid="{00000000-0005-0000-0000-0000410A0000}"/>
    <cellStyle name="Comma 2 5 4 2 2 3 2 2" xfId="3809" xr:uid="{00000000-0005-0000-0000-0000420A0000}"/>
    <cellStyle name="Comma 2 5 4 2 2 3 2 3" xfId="6216" xr:uid="{00000000-0005-0000-0000-0000430A0000}"/>
    <cellStyle name="Comma 2 5 4 2 2 3 3" xfId="2201" xr:uid="{00000000-0005-0000-0000-0000440A0000}"/>
    <cellStyle name="Comma 2 5 4 2 2 3 3 2" xfId="4609" xr:uid="{00000000-0005-0000-0000-0000450A0000}"/>
    <cellStyle name="Comma 2 5 4 2 2 3 3 3" xfId="7016" xr:uid="{00000000-0005-0000-0000-0000460A0000}"/>
    <cellStyle name="Comma 2 5 4 2 2 3 4" xfId="3009" xr:uid="{00000000-0005-0000-0000-0000470A0000}"/>
    <cellStyle name="Comma 2 5 4 2 2 3 5" xfId="5416" xr:uid="{00000000-0005-0000-0000-0000480A0000}"/>
    <cellStyle name="Comma 2 5 4 2 2 4" xfId="800" xr:uid="{00000000-0005-0000-0000-0000490A0000}"/>
    <cellStyle name="Comma 2 5 4 2 2 4 2" xfId="1601" xr:uid="{00000000-0005-0000-0000-00004A0A0000}"/>
    <cellStyle name="Comma 2 5 4 2 2 4 2 2" xfId="4009" xr:uid="{00000000-0005-0000-0000-00004B0A0000}"/>
    <cellStyle name="Comma 2 5 4 2 2 4 2 3" xfId="6416" xr:uid="{00000000-0005-0000-0000-00004C0A0000}"/>
    <cellStyle name="Comma 2 5 4 2 2 4 3" xfId="2401" xr:uid="{00000000-0005-0000-0000-00004D0A0000}"/>
    <cellStyle name="Comma 2 5 4 2 2 4 3 2" xfId="4809" xr:uid="{00000000-0005-0000-0000-00004E0A0000}"/>
    <cellStyle name="Comma 2 5 4 2 2 4 3 3" xfId="7216" xr:uid="{00000000-0005-0000-0000-00004F0A0000}"/>
    <cellStyle name="Comma 2 5 4 2 2 4 4" xfId="3209" xr:uid="{00000000-0005-0000-0000-0000500A0000}"/>
    <cellStyle name="Comma 2 5 4 2 2 4 5" xfId="5616" xr:uid="{00000000-0005-0000-0000-0000510A0000}"/>
    <cellStyle name="Comma 2 5 4 2 2 5" xfId="1001" xr:uid="{00000000-0005-0000-0000-0000520A0000}"/>
    <cellStyle name="Comma 2 5 4 2 2 5 2" xfId="3409" xr:uid="{00000000-0005-0000-0000-0000530A0000}"/>
    <cellStyle name="Comma 2 5 4 2 2 5 3" xfId="5816" xr:uid="{00000000-0005-0000-0000-0000540A0000}"/>
    <cellStyle name="Comma 2 5 4 2 2 6" xfId="1801" xr:uid="{00000000-0005-0000-0000-0000550A0000}"/>
    <cellStyle name="Comma 2 5 4 2 2 6 2" xfId="4209" xr:uid="{00000000-0005-0000-0000-0000560A0000}"/>
    <cellStyle name="Comma 2 5 4 2 2 6 3" xfId="6616" xr:uid="{00000000-0005-0000-0000-0000570A0000}"/>
    <cellStyle name="Comma 2 5 4 2 2 7" xfId="2609" xr:uid="{00000000-0005-0000-0000-0000580A0000}"/>
    <cellStyle name="Comma 2 5 4 2 2 8" xfId="5016" xr:uid="{00000000-0005-0000-0000-0000590A0000}"/>
    <cellStyle name="Comma 2 5 4 2 3" xfId="300" xr:uid="{00000000-0005-0000-0000-00005A0A0000}"/>
    <cellStyle name="Comma 2 5 4 2 3 2" xfId="1101" xr:uid="{00000000-0005-0000-0000-00005B0A0000}"/>
    <cellStyle name="Comma 2 5 4 2 3 2 2" xfId="3509" xr:uid="{00000000-0005-0000-0000-00005C0A0000}"/>
    <cellStyle name="Comma 2 5 4 2 3 2 3" xfId="5916" xr:uid="{00000000-0005-0000-0000-00005D0A0000}"/>
    <cellStyle name="Comma 2 5 4 2 3 3" xfId="1901" xr:uid="{00000000-0005-0000-0000-00005E0A0000}"/>
    <cellStyle name="Comma 2 5 4 2 3 3 2" xfId="4309" xr:uid="{00000000-0005-0000-0000-00005F0A0000}"/>
    <cellStyle name="Comma 2 5 4 2 3 3 3" xfId="6716" xr:uid="{00000000-0005-0000-0000-0000600A0000}"/>
    <cellStyle name="Comma 2 5 4 2 3 4" xfId="2709" xr:uid="{00000000-0005-0000-0000-0000610A0000}"/>
    <cellStyle name="Comma 2 5 4 2 3 5" xfId="5116" xr:uid="{00000000-0005-0000-0000-0000620A0000}"/>
    <cellStyle name="Comma 2 5 4 2 4" xfId="500" xr:uid="{00000000-0005-0000-0000-0000630A0000}"/>
    <cellStyle name="Comma 2 5 4 2 4 2" xfId="1301" xr:uid="{00000000-0005-0000-0000-0000640A0000}"/>
    <cellStyle name="Comma 2 5 4 2 4 2 2" xfId="3709" xr:uid="{00000000-0005-0000-0000-0000650A0000}"/>
    <cellStyle name="Comma 2 5 4 2 4 2 3" xfId="6116" xr:uid="{00000000-0005-0000-0000-0000660A0000}"/>
    <cellStyle name="Comma 2 5 4 2 4 3" xfId="2101" xr:uid="{00000000-0005-0000-0000-0000670A0000}"/>
    <cellStyle name="Comma 2 5 4 2 4 3 2" xfId="4509" xr:uid="{00000000-0005-0000-0000-0000680A0000}"/>
    <cellStyle name="Comma 2 5 4 2 4 3 3" xfId="6916" xr:uid="{00000000-0005-0000-0000-0000690A0000}"/>
    <cellStyle name="Comma 2 5 4 2 4 4" xfId="2909" xr:uid="{00000000-0005-0000-0000-00006A0A0000}"/>
    <cellStyle name="Comma 2 5 4 2 4 5" xfId="5316" xr:uid="{00000000-0005-0000-0000-00006B0A0000}"/>
    <cellStyle name="Comma 2 5 4 2 5" xfId="700" xr:uid="{00000000-0005-0000-0000-00006C0A0000}"/>
    <cellStyle name="Comma 2 5 4 2 5 2" xfId="1501" xr:uid="{00000000-0005-0000-0000-00006D0A0000}"/>
    <cellStyle name="Comma 2 5 4 2 5 2 2" xfId="3909" xr:uid="{00000000-0005-0000-0000-00006E0A0000}"/>
    <cellStyle name="Comma 2 5 4 2 5 2 3" xfId="6316" xr:uid="{00000000-0005-0000-0000-00006F0A0000}"/>
    <cellStyle name="Comma 2 5 4 2 5 3" xfId="2301" xr:uid="{00000000-0005-0000-0000-0000700A0000}"/>
    <cellStyle name="Comma 2 5 4 2 5 3 2" xfId="4709" xr:uid="{00000000-0005-0000-0000-0000710A0000}"/>
    <cellStyle name="Comma 2 5 4 2 5 3 3" xfId="7116" xr:uid="{00000000-0005-0000-0000-0000720A0000}"/>
    <cellStyle name="Comma 2 5 4 2 5 4" xfId="3109" xr:uid="{00000000-0005-0000-0000-0000730A0000}"/>
    <cellStyle name="Comma 2 5 4 2 5 5" xfId="5516" xr:uid="{00000000-0005-0000-0000-0000740A0000}"/>
    <cellStyle name="Comma 2 5 4 2 6" xfId="901" xr:uid="{00000000-0005-0000-0000-0000750A0000}"/>
    <cellStyle name="Comma 2 5 4 2 6 2" xfId="3309" xr:uid="{00000000-0005-0000-0000-0000760A0000}"/>
    <cellStyle name="Comma 2 5 4 2 6 3" xfId="5716" xr:uid="{00000000-0005-0000-0000-0000770A0000}"/>
    <cellStyle name="Comma 2 5 4 2 7" xfId="1701" xr:uid="{00000000-0005-0000-0000-0000780A0000}"/>
    <cellStyle name="Comma 2 5 4 2 7 2" xfId="4109" xr:uid="{00000000-0005-0000-0000-0000790A0000}"/>
    <cellStyle name="Comma 2 5 4 2 7 3" xfId="6516" xr:uid="{00000000-0005-0000-0000-00007A0A0000}"/>
    <cellStyle name="Comma 2 5 4 2 8" xfId="2509" xr:uid="{00000000-0005-0000-0000-00007B0A0000}"/>
    <cellStyle name="Comma 2 5 4 2 9" xfId="4916" xr:uid="{00000000-0005-0000-0000-00007C0A0000}"/>
    <cellStyle name="Comma 2 5 4 3" xfId="150" xr:uid="{00000000-0005-0000-0000-00007D0A0000}"/>
    <cellStyle name="Comma 2 5 4 3 2" xfId="350" xr:uid="{00000000-0005-0000-0000-00007E0A0000}"/>
    <cellStyle name="Comma 2 5 4 3 2 2" xfId="1151" xr:uid="{00000000-0005-0000-0000-00007F0A0000}"/>
    <cellStyle name="Comma 2 5 4 3 2 2 2" xfId="3559" xr:uid="{00000000-0005-0000-0000-0000800A0000}"/>
    <cellStyle name="Comma 2 5 4 3 2 2 3" xfId="5966" xr:uid="{00000000-0005-0000-0000-0000810A0000}"/>
    <cellStyle name="Comma 2 5 4 3 2 3" xfId="1951" xr:uid="{00000000-0005-0000-0000-0000820A0000}"/>
    <cellStyle name="Comma 2 5 4 3 2 3 2" xfId="4359" xr:uid="{00000000-0005-0000-0000-0000830A0000}"/>
    <cellStyle name="Comma 2 5 4 3 2 3 3" xfId="6766" xr:uid="{00000000-0005-0000-0000-0000840A0000}"/>
    <cellStyle name="Comma 2 5 4 3 2 4" xfId="2759" xr:uid="{00000000-0005-0000-0000-0000850A0000}"/>
    <cellStyle name="Comma 2 5 4 3 2 5" xfId="5166" xr:uid="{00000000-0005-0000-0000-0000860A0000}"/>
    <cellStyle name="Comma 2 5 4 3 3" xfId="550" xr:uid="{00000000-0005-0000-0000-0000870A0000}"/>
    <cellStyle name="Comma 2 5 4 3 3 2" xfId="1351" xr:uid="{00000000-0005-0000-0000-0000880A0000}"/>
    <cellStyle name="Comma 2 5 4 3 3 2 2" xfId="3759" xr:uid="{00000000-0005-0000-0000-0000890A0000}"/>
    <cellStyle name="Comma 2 5 4 3 3 2 3" xfId="6166" xr:uid="{00000000-0005-0000-0000-00008A0A0000}"/>
    <cellStyle name="Comma 2 5 4 3 3 3" xfId="2151" xr:uid="{00000000-0005-0000-0000-00008B0A0000}"/>
    <cellStyle name="Comma 2 5 4 3 3 3 2" xfId="4559" xr:uid="{00000000-0005-0000-0000-00008C0A0000}"/>
    <cellStyle name="Comma 2 5 4 3 3 3 3" xfId="6966" xr:uid="{00000000-0005-0000-0000-00008D0A0000}"/>
    <cellStyle name="Comma 2 5 4 3 3 4" xfId="2959" xr:uid="{00000000-0005-0000-0000-00008E0A0000}"/>
    <cellStyle name="Comma 2 5 4 3 3 5" xfId="5366" xr:uid="{00000000-0005-0000-0000-00008F0A0000}"/>
    <cellStyle name="Comma 2 5 4 3 4" xfId="750" xr:uid="{00000000-0005-0000-0000-0000900A0000}"/>
    <cellStyle name="Comma 2 5 4 3 4 2" xfId="1551" xr:uid="{00000000-0005-0000-0000-0000910A0000}"/>
    <cellStyle name="Comma 2 5 4 3 4 2 2" xfId="3959" xr:uid="{00000000-0005-0000-0000-0000920A0000}"/>
    <cellStyle name="Comma 2 5 4 3 4 2 3" xfId="6366" xr:uid="{00000000-0005-0000-0000-0000930A0000}"/>
    <cellStyle name="Comma 2 5 4 3 4 3" xfId="2351" xr:uid="{00000000-0005-0000-0000-0000940A0000}"/>
    <cellStyle name="Comma 2 5 4 3 4 3 2" xfId="4759" xr:uid="{00000000-0005-0000-0000-0000950A0000}"/>
    <cellStyle name="Comma 2 5 4 3 4 3 3" xfId="7166" xr:uid="{00000000-0005-0000-0000-0000960A0000}"/>
    <cellStyle name="Comma 2 5 4 3 4 4" xfId="3159" xr:uid="{00000000-0005-0000-0000-0000970A0000}"/>
    <cellStyle name="Comma 2 5 4 3 4 5" xfId="5566" xr:uid="{00000000-0005-0000-0000-0000980A0000}"/>
    <cellStyle name="Comma 2 5 4 3 5" xfId="951" xr:uid="{00000000-0005-0000-0000-0000990A0000}"/>
    <cellStyle name="Comma 2 5 4 3 5 2" xfId="3359" xr:uid="{00000000-0005-0000-0000-00009A0A0000}"/>
    <cellStyle name="Comma 2 5 4 3 5 3" xfId="5766" xr:uid="{00000000-0005-0000-0000-00009B0A0000}"/>
    <cellStyle name="Comma 2 5 4 3 6" xfId="1751" xr:uid="{00000000-0005-0000-0000-00009C0A0000}"/>
    <cellStyle name="Comma 2 5 4 3 6 2" xfId="4159" xr:uid="{00000000-0005-0000-0000-00009D0A0000}"/>
    <cellStyle name="Comma 2 5 4 3 6 3" xfId="6566" xr:uid="{00000000-0005-0000-0000-00009E0A0000}"/>
    <cellStyle name="Comma 2 5 4 3 7" xfId="2559" xr:uid="{00000000-0005-0000-0000-00009F0A0000}"/>
    <cellStyle name="Comma 2 5 4 3 8" xfId="4966" xr:uid="{00000000-0005-0000-0000-0000A00A0000}"/>
    <cellStyle name="Comma 2 5 4 4" xfId="250" xr:uid="{00000000-0005-0000-0000-0000A10A0000}"/>
    <cellStyle name="Comma 2 5 4 4 2" xfId="1051" xr:uid="{00000000-0005-0000-0000-0000A20A0000}"/>
    <cellStyle name="Comma 2 5 4 4 2 2" xfId="3459" xr:uid="{00000000-0005-0000-0000-0000A30A0000}"/>
    <cellStyle name="Comma 2 5 4 4 2 3" xfId="5866" xr:uid="{00000000-0005-0000-0000-0000A40A0000}"/>
    <cellStyle name="Comma 2 5 4 4 3" xfId="1851" xr:uid="{00000000-0005-0000-0000-0000A50A0000}"/>
    <cellStyle name="Comma 2 5 4 4 3 2" xfId="4259" xr:uid="{00000000-0005-0000-0000-0000A60A0000}"/>
    <cellStyle name="Comma 2 5 4 4 3 3" xfId="6666" xr:uid="{00000000-0005-0000-0000-0000A70A0000}"/>
    <cellStyle name="Comma 2 5 4 4 4" xfId="2659" xr:uid="{00000000-0005-0000-0000-0000A80A0000}"/>
    <cellStyle name="Comma 2 5 4 4 5" xfId="5066" xr:uid="{00000000-0005-0000-0000-0000A90A0000}"/>
    <cellStyle name="Comma 2 5 4 5" xfId="450" xr:uid="{00000000-0005-0000-0000-0000AA0A0000}"/>
    <cellStyle name="Comma 2 5 4 5 2" xfId="1251" xr:uid="{00000000-0005-0000-0000-0000AB0A0000}"/>
    <cellStyle name="Comma 2 5 4 5 2 2" xfId="3659" xr:uid="{00000000-0005-0000-0000-0000AC0A0000}"/>
    <cellStyle name="Comma 2 5 4 5 2 3" xfId="6066" xr:uid="{00000000-0005-0000-0000-0000AD0A0000}"/>
    <cellStyle name="Comma 2 5 4 5 3" xfId="2051" xr:uid="{00000000-0005-0000-0000-0000AE0A0000}"/>
    <cellStyle name="Comma 2 5 4 5 3 2" xfId="4459" xr:uid="{00000000-0005-0000-0000-0000AF0A0000}"/>
    <cellStyle name="Comma 2 5 4 5 3 3" xfId="6866" xr:uid="{00000000-0005-0000-0000-0000B00A0000}"/>
    <cellStyle name="Comma 2 5 4 5 4" xfId="2859" xr:uid="{00000000-0005-0000-0000-0000B10A0000}"/>
    <cellStyle name="Comma 2 5 4 5 5" xfId="5266" xr:uid="{00000000-0005-0000-0000-0000B20A0000}"/>
    <cellStyle name="Comma 2 5 4 6" xfId="650" xr:uid="{00000000-0005-0000-0000-0000B30A0000}"/>
    <cellStyle name="Comma 2 5 4 6 2" xfId="1451" xr:uid="{00000000-0005-0000-0000-0000B40A0000}"/>
    <cellStyle name="Comma 2 5 4 6 2 2" xfId="3859" xr:uid="{00000000-0005-0000-0000-0000B50A0000}"/>
    <cellStyle name="Comma 2 5 4 6 2 3" xfId="6266" xr:uid="{00000000-0005-0000-0000-0000B60A0000}"/>
    <cellStyle name="Comma 2 5 4 6 3" xfId="2251" xr:uid="{00000000-0005-0000-0000-0000B70A0000}"/>
    <cellStyle name="Comma 2 5 4 6 3 2" xfId="4659" xr:uid="{00000000-0005-0000-0000-0000B80A0000}"/>
    <cellStyle name="Comma 2 5 4 6 3 3" xfId="7066" xr:uid="{00000000-0005-0000-0000-0000B90A0000}"/>
    <cellStyle name="Comma 2 5 4 6 4" xfId="3059" xr:uid="{00000000-0005-0000-0000-0000BA0A0000}"/>
    <cellStyle name="Comma 2 5 4 6 5" xfId="5466" xr:uid="{00000000-0005-0000-0000-0000BB0A0000}"/>
    <cellStyle name="Comma 2 5 4 7" xfId="851" xr:uid="{00000000-0005-0000-0000-0000BC0A0000}"/>
    <cellStyle name="Comma 2 5 4 7 2" xfId="3259" xr:uid="{00000000-0005-0000-0000-0000BD0A0000}"/>
    <cellStyle name="Comma 2 5 4 7 3" xfId="5666" xr:uid="{00000000-0005-0000-0000-0000BE0A0000}"/>
    <cellStyle name="Comma 2 5 4 8" xfId="1651" xr:uid="{00000000-0005-0000-0000-0000BF0A0000}"/>
    <cellStyle name="Comma 2 5 4 8 2" xfId="4059" xr:uid="{00000000-0005-0000-0000-0000C00A0000}"/>
    <cellStyle name="Comma 2 5 4 8 3" xfId="6466" xr:uid="{00000000-0005-0000-0000-0000C10A0000}"/>
    <cellStyle name="Comma 2 5 4 9" xfId="2458" xr:uid="{00000000-0005-0000-0000-0000C20A0000}"/>
    <cellStyle name="Comma 2 5 5" xfId="59" xr:uid="{00000000-0005-0000-0000-0000C30A0000}"/>
    <cellStyle name="Comma 2 5 5 10" xfId="4875" xr:uid="{00000000-0005-0000-0000-0000C40A0000}"/>
    <cellStyle name="Comma 2 5 5 2" xfId="110" xr:uid="{00000000-0005-0000-0000-0000C50A0000}"/>
    <cellStyle name="Comma 2 5 5 2 2" xfId="210" xr:uid="{00000000-0005-0000-0000-0000C60A0000}"/>
    <cellStyle name="Comma 2 5 5 2 2 2" xfId="410" xr:uid="{00000000-0005-0000-0000-0000C70A0000}"/>
    <cellStyle name="Comma 2 5 5 2 2 2 2" xfId="1211" xr:uid="{00000000-0005-0000-0000-0000C80A0000}"/>
    <cellStyle name="Comma 2 5 5 2 2 2 2 2" xfId="3619" xr:uid="{00000000-0005-0000-0000-0000C90A0000}"/>
    <cellStyle name="Comma 2 5 5 2 2 2 2 3" xfId="6026" xr:uid="{00000000-0005-0000-0000-0000CA0A0000}"/>
    <cellStyle name="Comma 2 5 5 2 2 2 3" xfId="2011" xr:uid="{00000000-0005-0000-0000-0000CB0A0000}"/>
    <cellStyle name="Comma 2 5 5 2 2 2 3 2" xfId="4419" xr:uid="{00000000-0005-0000-0000-0000CC0A0000}"/>
    <cellStyle name="Comma 2 5 5 2 2 2 3 3" xfId="6826" xr:uid="{00000000-0005-0000-0000-0000CD0A0000}"/>
    <cellStyle name="Comma 2 5 5 2 2 2 4" xfId="2819" xr:uid="{00000000-0005-0000-0000-0000CE0A0000}"/>
    <cellStyle name="Comma 2 5 5 2 2 2 5" xfId="5226" xr:uid="{00000000-0005-0000-0000-0000CF0A0000}"/>
    <cellStyle name="Comma 2 5 5 2 2 3" xfId="610" xr:uid="{00000000-0005-0000-0000-0000D00A0000}"/>
    <cellStyle name="Comma 2 5 5 2 2 3 2" xfId="1411" xr:uid="{00000000-0005-0000-0000-0000D10A0000}"/>
    <cellStyle name="Comma 2 5 5 2 2 3 2 2" xfId="3819" xr:uid="{00000000-0005-0000-0000-0000D20A0000}"/>
    <cellStyle name="Comma 2 5 5 2 2 3 2 3" xfId="6226" xr:uid="{00000000-0005-0000-0000-0000D30A0000}"/>
    <cellStyle name="Comma 2 5 5 2 2 3 3" xfId="2211" xr:uid="{00000000-0005-0000-0000-0000D40A0000}"/>
    <cellStyle name="Comma 2 5 5 2 2 3 3 2" xfId="4619" xr:uid="{00000000-0005-0000-0000-0000D50A0000}"/>
    <cellStyle name="Comma 2 5 5 2 2 3 3 3" xfId="7026" xr:uid="{00000000-0005-0000-0000-0000D60A0000}"/>
    <cellStyle name="Comma 2 5 5 2 2 3 4" xfId="3019" xr:uid="{00000000-0005-0000-0000-0000D70A0000}"/>
    <cellStyle name="Comma 2 5 5 2 2 3 5" xfId="5426" xr:uid="{00000000-0005-0000-0000-0000D80A0000}"/>
    <cellStyle name="Comma 2 5 5 2 2 4" xfId="810" xr:uid="{00000000-0005-0000-0000-0000D90A0000}"/>
    <cellStyle name="Comma 2 5 5 2 2 4 2" xfId="1611" xr:uid="{00000000-0005-0000-0000-0000DA0A0000}"/>
    <cellStyle name="Comma 2 5 5 2 2 4 2 2" xfId="4019" xr:uid="{00000000-0005-0000-0000-0000DB0A0000}"/>
    <cellStyle name="Comma 2 5 5 2 2 4 2 3" xfId="6426" xr:uid="{00000000-0005-0000-0000-0000DC0A0000}"/>
    <cellStyle name="Comma 2 5 5 2 2 4 3" xfId="2411" xr:uid="{00000000-0005-0000-0000-0000DD0A0000}"/>
    <cellStyle name="Comma 2 5 5 2 2 4 3 2" xfId="4819" xr:uid="{00000000-0005-0000-0000-0000DE0A0000}"/>
    <cellStyle name="Comma 2 5 5 2 2 4 3 3" xfId="7226" xr:uid="{00000000-0005-0000-0000-0000DF0A0000}"/>
    <cellStyle name="Comma 2 5 5 2 2 4 4" xfId="3219" xr:uid="{00000000-0005-0000-0000-0000E00A0000}"/>
    <cellStyle name="Comma 2 5 5 2 2 4 5" xfId="5626" xr:uid="{00000000-0005-0000-0000-0000E10A0000}"/>
    <cellStyle name="Comma 2 5 5 2 2 5" xfId="1011" xr:uid="{00000000-0005-0000-0000-0000E20A0000}"/>
    <cellStyle name="Comma 2 5 5 2 2 5 2" xfId="3419" xr:uid="{00000000-0005-0000-0000-0000E30A0000}"/>
    <cellStyle name="Comma 2 5 5 2 2 5 3" xfId="5826" xr:uid="{00000000-0005-0000-0000-0000E40A0000}"/>
    <cellStyle name="Comma 2 5 5 2 2 6" xfId="1811" xr:uid="{00000000-0005-0000-0000-0000E50A0000}"/>
    <cellStyle name="Comma 2 5 5 2 2 6 2" xfId="4219" xr:uid="{00000000-0005-0000-0000-0000E60A0000}"/>
    <cellStyle name="Comma 2 5 5 2 2 6 3" xfId="6626" xr:uid="{00000000-0005-0000-0000-0000E70A0000}"/>
    <cellStyle name="Comma 2 5 5 2 2 7" xfId="2619" xr:uid="{00000000-0005-0000-0000-0000E80A0000}"/>
    <cellStyle name="Comma 2 5 5 2 2 8" xfId="5026" xr:uid="{00000000-0005-0000-0000-0000E90A0000}"/>
    <cellStyle name="Comma 2 5 5 2 3" xfId="310" xr:uid="{00000000-0005-0000-0000-0000EA0A0000}"/>
    <cellStyle name="Comma 2 5 5 2 3 2" xfId="1111" xr:uid="{00000000-0005-0000-0000-0000EB0A0000}"/>
    <cellStyle name="Comma 2 5 5 2 3 2 2" xfId="3519" xr:uid="{00000000-0005-0000-0000-0000EC0A0000}"/>
    <cellStyle name="Comma 2 5 5 2 3 2 3" xfId="5926" xr:uid="{00000000-0005-0000-0000-0000ED0A0000}"/>
    <cellStyle name="Comma 2 5 5 2 3 3" xfId="1911" xr:uid="{00000000-0005-0000-0000-0000EE0A0000}"/>
    <cellStyle name="Comma 2 5 5 2 3 3 2" xfId="4319" xr:uid="{00000000-0005-0000-0000-0000EF0A0000}"/>
    <cellStyle name="Comma 2 5 5 2 3 3 3" xfId="6726" xr:uid="{00000000-0005-0000-0000-0000F00A0000}"/>
    <cellStyle name="Comma 2 5 5 2 3 4" xfId="2719" xr:uid="{00000000-0005-0000-0000-0000F10A0000}"/>
    <cellStyle name="Comma 2 5 5 2 3 5" xfId="5126" xr:uid="{00000000-0005-0000-0000-0000F20A0000}"/>
    <cellStyle name="Comma 2 5 5 2 4" xfId="510" xr:uid="{00000000-0005-0000-0000-0000F30A0000}"/>
    <cellStyle name="Comma 2 5 5 2 4 2" xfId="1311" xr:uid="{00000000-0005-0000-0000-0000F40A0000}"/>
    <cellStyle name="Comma 2 5 5 2 4 2 2" xfId="3719" xr:uid="{00000000-0005-0000-0000-0000F50A0000}"/>
    <cellStyle name="Comma 2 5 5 2 4 2 3" xfId="6126" xr:uid="{00000000-0005-0000-0000-0000F60A0000}"/>
    <cellStyle name="Comma 2 5 5 2 4 3" xfId="2111" xr:uid="{00000000-0005-0000-0000-0000F70A0000}"/>
    <cellStyle name="Comma 2 5 5 2 4 3 2" xfId="4519" xr:uid="{00000000-0005-0000-0000-0000F80A0000}"/>
    <cellStyle name="Comma 2 5 5 2 4 3 3" xfId="6926" xr:uid="{00000000-0005-0000-0000-0000F90A0000}"/>
    <cellStyle name="Comma 2 5 5 2 4 4" xfId="2919" xr:uid="{00000000-0005-0000-0000-0000FA0A0000}"/>
    <cellStyle name="Comma 2 5 5 2 4 5" xfId="5326" xr:uid="{00000000-0005-0000-0000-0000FB0A0000}"/>
    <cellStyle name="Comma 2 5 5 2 5" xfId="710" xr:uid="{00000000-0005-0000-0000-0000FC0A0000}"/>
    <cellStyle name="Comma 2 5 5 2 5 2" xfId="1511" xr:uid="{00000000-0005-0000-0000-0000FD0A0000}"/>
    <cellStyle name="Comma 2 5 5 2 5 2 2" xfId="3919" xr:uid="{00000000-0005-0000-0000-0000FE0A0000}"/>
    <cellStyle name="Comma 2 5 5 2 5 2 3" xfId="6326" xr:uid="{00000000-0005-0000-0000-0000FF0A0000}"/>
    <cellStyle name="Comma 2 5 5 2 5 3" xfId="2311" xr:uid="{00000000-0005-0000-0000-0000000B0000}"/>
    <cellStyle name="Comma 2 5 5 2 5 3 2" xfId="4719" xr:uid="{00000000-0005-0000-0000-0000010B0000}"/>
    <cellStyle name="Comma 2 5 5 2 5 3 3" xfId="7126" xr:uid="{00000000-0005-0000-0000-0000020B0000}"/>
    <cellStyle name="Comma 2 5 5 2 5 4" xfId="3119" xr:uid="{00000000-0005-0000-0000-0000030B0000}"/>
    <cellStyle name="Comma 2 5 5 2 5 5" xfId="5526" xr:uid="{00000000-0005-0000-0000-0000040B0000}"/>
    <cellStyle name="Comma 2 5 5 2 6" xfId="911" xr:uid="{00000000-0005-0000-0000-0000050B0000}"/>
    <cellStyle name="Comma 2 5 5 2 6 2" xfId="3319" xr:uid="{00000000-0005-0000-0000-0000060B0000}"/>
    <cellStyle name="Comma 2 5 5 2 6 3" xfId="5726" xr:uid="{00000000-0005-0000-0000-0000070B0000}"/>
    <cellStyle name="Comma 2 5 5 2 7" xfId="1711" xr:uid="{00000000-0005-0000-0000-0000080B0000}"/>
    <cellStyle name="Comma 2 5 5 2 7 2" xfId="4119" xr:uid="{00000000-0005-0000-0000-0000090B0000}"/>
    <cellStyle name="Comma 2 5 5 2 7 3" xfId="6526" xr:uid="{00000000-0005-0000-0000-00000A0B0000}"/>
    <cellStyle name="Comma 2 5 5 2 8" xfId="2519" xr:uid="{00000000-0005-0000-0000-00000B0B0000}"/>
    <cellStyle name="Comma 2 5 5 2 9" xfId="4926" xr:uid="{00000000-0005-0000-0000-00000C0B0000}"/>
    <cellStyle name="Comma 2 5 5 3" xfId="160" xr:uid="{00000000-0005-0000-0000-00000D0B0000}"/>
    <cellStyle name="Comma 2 5 5 3 2" xfId="360" xr:uid="{00000000-0005-0000-0000-00000E0B0000}"/>
    <cellStyle name="Comma 2 5 5 3 2 2" xfId="1161" xr:uid="{00000000-0005-0000-0000-00000F0B0000}"/>
    <cellStyle name="Comma 2 5 5 3 2 2 2" xfId="3569" xr:uid="{00000000-0005-0000-0000-0000100B0000}"/>
    <cellStyle name="Comma 2 5 5 3 2 2 3" xfId="5976" xr:uid="{00000000-0005-0000-0000-0000110B0000}"/>
    <cellStyle name="Comma 2 5 5 3 2 3" xfId="1961" xr:uid="{00000000-0005-0000-0000-0000120B0000}"/>
    <cellStyle name="Comma 2 5 5 3 2 3 2" xfId="4369" xr:uid="{00000000-0005-0000-0000-0000130B0000}"/>
    <cellStyle name="Comma 2 5 5 3 2 3 3" xfId="6776" xr:uid="{00000000-0005-0000-0000-0000140B0000}"/>
    <cellStyle name="Comma 2 5 5 3 2 4" xfId="2769" xr:uid="{00000000-0005-0000-0000-0000150B0000}"/>
    <cellStyle name="Comma 2 5 5 3 2 5" xfId="5176" xr:uid="{00000000-0005-0000-0000-0000160B0000}"/>
    <cellStyle name="Comma 2 5 5 3 3" xfId="560" xr:uid="{00000000-0005-0000-0000-0000170B0000}"/>
    <cellStyle name="Comma 2 5 5 3 3 2" xfId="1361" xr:uid="{00000000-0005-0000-0000-0000180B0000}"/>
    <cellStyle name="Comma 2 5 5 3 3 2 2" xfId="3769" xr:uid="{00000000-0005-0000-0000-0000190B0000}"/>
    <cellStyle name="Comma 2 5 5 3 3 2 3" xfId="6176" xr:uid="{00000000-0005-0000-0000-00001A0B0000}"/>
    <cellStyle name="Comma 2 5 5 3 3 3" xfId="2161" xr:uid="{00000000-0005-0000-0000-00001B0B0000}"/>
    <cellStyle name="Comma 2 5 5 3 3 3 2" xfId="4569" xr:uid="{00000000-0005-0000-0000-00001C0B0000}"/>
    <cellStyle name="Comma 2 5 5 3 3 3 3" xfId="6976" xr:uid="{00000000-0005-0000-0000-00001D0B0000}"/>
    <cellStyle name="Comma 2 5 5 3 3 4" xfId="2969" xr:uid="{00000000-0005-0000-0000-00001E0B0000}"/>
    <cellStyle name="Comma 2 5 5 3 3 5" xfId="5376" xr:uid="{00000000-0005-0000-0000-00001F0B0000}"/>
    <cellStyle name="Comma 2 5 5 3 4" xfId="760" xr:uid="{00000000-0005-0000-0000-0000200B0000}"/>
    <cellStyle name="Comma 2 5 5 3 4 2" xfId="1561" xr:uid="{00000000-0005-0000-0000-0000210B0000}"/>
    <cellStyle name="Comma 2 5 5 3 4 2 2" xfId="3969" xr:uid="{00000000-0005-0000-0000-0000220B0000}"/>
    <cellStyle name="Comma 2 5 5 3 4 2 3" xfId="6376" xr:uid="{00000000-0005-0000-0000-0000230B0000}"/>
    <cellStyle name="Comma 2 5 5 3 4 3" xfId="2361" xr:uid="{00000000-0005-0000-0000-0000240B0000}"/>
    <cellStyle name="Comma 2 5 5 3 4 3 2" xfId="4769" xr:uid="{00000000-0005-0000-0000-0000250B0000}"/>
    <cellStyle name="Comma 2 5 5 3 4 3 3" xfId="7176" xr:uid="{00000000-0005-0000-0000-0000260B0000}"/>
    <cellStyle name="Comma 2 5 5 3 4 4" xfId="3169" xr:uid="{00000000-0005-0000-0000-0000270B0000}"/>
    <cellStyle name="Comma 2 5 5 3 4 5" xfId="5576" xr:uid="{00000000-0005-0000-0000-0000280B0000}"/>
    <cellStyle name="Comma 2 5 5 3 5" xfId="961" xr:uid="{00000000-0005-0000-0000-0000290B0000}"/>
    <cellStyle name="Comma 2 5 5 3 5 2" xfId="3369" xr:uid="{00000000-0005-0000-0000-00002A0B0000}"/>
    <cellStyle name="Comma 2 5 5 3 5 3" xfId="5776" xr:uid="{00000000-0005-0000-0000-00002B0B0000}"/>
    <cellStyle name="Comma 2 5 5 3 6" xfId="1761" xr:uid="{00000000-0005-0000-0000-00002C0B0000}"/>
    <cellStyle name="Comma 2 5 5 3 6 2" xfId="4169" xr:uid="{00000000-0005-0000-0000-00002D0B0000}"/>
    <cellStyle name="Comma 2 5 5 3 6 3" xfId="6576" xr:uid="{00000000-0005-0000-0000-00002E0B0000}"/>
    <cellStyle name="Comma 2 5 5 3 7" xfId="2569" xr:uid="{00000000-0005-0000-0000-00002F0B0000}"/>
    <cellStyle name="Comma 2 5 5 3 8" xfId="4976" xr:uid="{00000000-0005-0000-0000-0000300B0000}"/>
    <cellStyle name="Comma 2 5 5 4" xfId="260" xr:uid="{00000000-0005-0000-0000-0000310B0000}"/>
    <cellStyle name="Comma 2 5 5 4 2" xfId="1061" xr:uid="{00000000-0005-0000-0000-0000320B0000}"/>
    <cellStyle name="Comma 2 5 5 4 2 2" xfId="3469" xr:uid="{00000000-0005-0000-0000-0000330B0000}"/>
    <cellStyle name="Comma 2 5 5 4 2 3" xfId="5876" xr:uid="{00000000-0005-0000-0000-0000340B0000}"/>
    <cellStyle name="Comma 2 5 5 4 3" xfId="1861" xr:uid="{00000000-0005-0000-0000-0000350B0000}"/>
    <cellStyle name="Comma 2 5 5 4 3 2" xfId="4269" xr:uid="{00000000-0005-0000-0000-0000360B0000}"/>
    <cellStyle name="Comma 2 5 5 4 3 3" xfId="6676" xr:uid="{00000000-0005-0000-0000-0000370B0000}"/>
    <cellStyle name="Comma 2 5 5 4 4" xfId="2669" xr:uid="{00000000-0005-0000-0000-0000380B0000}"/>
    <cellStyle name="Comma 2 5 5 4 5" xfId="5076" xr:uid="{00000000-0005-0000-0000-0000390B0000}"/>
    <cellStyle name="Comma 2 5 5 5" xfId="460" xr:uid="{00000000-0005-0000-0000-00003A0B0000}"/>
    <cellStyle name="Comma 2 5 5 5 2" xfId="1261" xr:uid="{00000000-0005-0000-0000-00003B0B0000}"/>
    <cellStyle name="Comma 2 5 5 5 2 2" xfId="3669" xr:uid="{00000000-0005-0000-0000-00003C0B0000}"/>
    <cellStyle name="Comma 2 5 5 5 2 3" xfId="6076" xr:uid="{00000000-0005-0000-0000-00003D0B0000}"/>
    <cellStyle name="Comma 2 5 5 5 3" xfId="2061" xr:uid="{00000000-0005-0000-0000-00003E0B0000}"/>
    <cellStyle name="Comma 2 5 5 5 3 2" xfId="4469" xr:uid="{00000000-0005-0000-0000-00003F0B0000}"/>
    <cellStyle name="Comma 2 5 5 5 3 3" xfId="6876" xr:uid="{00000000-0005-0000-0000-0000400B0000}"/>
    <cellStyle name="Comma 2 5 5 5 4" xfId="2869" xr:uid="{00000000-0005-0000-0000-0000410B0000}"/>
    <cellStyle name="Comma 2 5 5 5 5" xfId="5276" xr:uid="{00000000-0005-0000-0000-0000420B0000}"/>
    <cellStyle name="Comma 2 5 5 6" xfId="660" xr:uid="{00000000-0005-0000-0000-0000430B0000}"/>
    <cellStyle name="Comma 2 5 5 6 2" xfId="1461" xr:uid="{00000000-0005-0000-0000-0000440B0000}"/>
    <cellStyle name="Comma 2 5 5 6 2 2" xfId="3869" xr:uid="{00000000-0005-0000-0000-0000450B0000}"/>
    <cellStyle name="Comma 2 5 5 6 2 3" xfId="6276" xr:uid="{00000000-0005-0000-0000-0000460B0000}"/>
    <cellStyle name="Comma 2 5 5 6 3" xfId="2261" xr:uid="{00000000-0005-0000-0000-0000470B0000}"/>
    <cellStyle name="Comma 2 5 5 6 3 2" xfId="4669" xr:uid="{00000000-0005-0000-0000-0000480B0000}"/>
    <cellStyle name="Comma 2 5 5 6 3 3" xfId="7076" xr:uid="{00000000-0005-0000-0000-0000490B0000}"/>
    <cellStyle name="Comma 2 5 5 6 4" xfId="3069" xr:uid="{00000000-0005-0000-0000-00004A0B0000}"/>
    <cellStyle name="Comma 2 5 5 6 5" xfId="5476" xr:uid="{00000000-0005-0000-0000-00004B0B0000}"/>
    <cellStyle name="Comma 2 5 5 7" xfId="861" xr:uid="{00000000-0005-0000-0000-00004C0B0000}"/>
    <cellStyle name="Comma 2 5 5 7 2" xfId="3269" xr:uid="{00000000-0005-0000-0000-00004D0B0000}"/>
    <cellStyle name="Comma 2 5 5 7 3" xfId="5676" xr:uid="{00000000-0005-0000-0000-00004E0B0000}"/>
    <cellStyle name="Comma 2 5 5 8" xfId="1661" xr:uid="{00000000-0005-0000-0000-00004F0B0000}"/>
    <cellStyle name="Comma 2 5 5 8 2" xfId="4069" xr:uid="{00000000-0005-0000-0000-0000500B0000}"/>
    <cellStyle name="Comma 2 5 5 8 3" xfId="6476" xr:uid="{00000000-0005-0000-0000-0000510B0000}"/>
    <cellStyle name="Comma 2 5 5 9" xfId="2468" xr:uid="{00000000-0005-0000-0000-0000520B0000}"/>
    <cellStyle name="Comma 2 5 6" xfId="70" xr:uid="{00000000-0005-0000-0000-0000530B0000}"/>
    <cellStyle name="Comma 2 5 6 2" xfId="170" xr:uid="{00000000-0005-0000-0000-0000540B0000}"/>
    <cellStyle name="Comma 2 5 6 2 2" xfId="370" xr:uid="{00000000-0005-0000-0000-0000550B0000}"/>
    <cellStyle name="Comma 2 5 6 2 2 2" xfId="1171" xr:uid="{00000000-0005-0000-0000-0000560B0000}"/>
    <cellStyle name="Comma 2 5 6 2 2 2 2" xfId="3579" xr:uid="{00000000-0005-0000-0000-0000570B0000}"/>
    <cellStyle name="Comma 2 5 6 2 2 2 3" xfId="5986" xr:uid="{00000000-0005-0000-0000-0000580B0000}"/>
    <cellStyle name="Comma 2 5 6 2 2 3" xfId="1971" xr:uid="{00000000-0005-0000-0000-0000590B0000}"/>
    <cellStyle name="Comma 2 5 6 2 2 3 2" xfId="4379" xr:uid="{00000000-0005-0000-0000-00005A0B0000}"/>
    <cellStyle name="Comma 2 5 6 2 2 3 3" xfId="6786" xr:uid="{00000000-0005-0000-0000-00005B0B0000}"/>
    <cellStyle name="Comma 2 5 6 2 2 4" xfId="2779" xr:uid="{00000000-0005-0000-0000-00005C0B0000}"/>
    <cellStyle name="Comma 2 5 6 2 2 5" xfId="5186" xr:uid="{00000000-0005-0000-0000-00005D0B0000}"/>
    <cellStyle name="Comma 2 5 6 2 3" xfId="570" xr:uid="{00000000-0005-0000-0000-00005E0B0000}"/>
    <cellStyle name="Comma 2 5 6 2 3 2" xfId="1371" xr:uid="{00000000-0005-0000-0000-00005F0B0000}"/>
    <cellStyle name="Comma 2 5 6 2 3 2 2" xfId="3779" xr:uid="{00000000-0005-0000-0000-0000600B0000}"/>
    <cellStyle name="Comma 2 5 6 2 3 2 3" xfId="6186" xr:uid="{00000000-0005-0000-0000-0000610B0000}"/>
    <cellStyle name="Comma 2 5 6 2 3 3" xfId="2171" xr:uid="{00000000-0005-0000-0000-0000620B0000}"/>
    <cellStyle name="Comma 2 5 6 2 3 3 2" xfId="4579" xr:uid="{00000000-0005-0000-0000-0000630B0000}"/>
    <cellStyle name="Comma 2 5 6 2 3 3 3" xfId="6986" xr:uid="{00000000-0005-0000-0000-0000640B0000}"/>
    <cellStyle name="Comma 2 5 6 2 3 4" xfId="2979" xr:uid="{00000000-0005-0000-0000-0000650B0000}"/>
    <cellStyle name="Comma 2 5 6 2 3 5" xfId="5386" xr:uid="{00000000-0005-0000-0000-0000660B0000}"/>
    <cellStyle name="Comma 2 5 6 2 4" xfId="770" xr:uid="{00000000-0005-0000-0000-0000670B0000}"/>
    <cellStyle name="Comma 2 5 6 2 4 2" xfId="1571" xr:uid="{00000000-0005-0000-0000-0000680B0000}"/>
    <cellStyle name="Comma 2 5 6 2 4 2 2" xfId="3979" xr:uid="{00000000-0005-0000-0000-0000690B0000}"/>
    <cellStyle name="Comma 2 5 6 2 4 2 3" xfId="6386" xr:uid="{00000000-0005-0000-0000-00006A0B0000}"/>
    <cellStyle name="Comma 2 5 6 2 4 3" xfId="2371" xr:uid="{00000000-0005-0000-0000-00006B0B0000}"/>
    <cellStyle name="Comma 2 5 6 2 4 3 2" xfId="4779" xr:uid="{00000000-0005-0000-0000-00006C0B0000}"/>
    <cellStyle name="Comma 2 5 6 2 4 3 3" xfId="7186" xr:uid="{00000000-0005-0000-0000-00006D0B0000}"/>
    <cellStyle name="Comma 2 5 6 2 4 4" xfId="3179" xr:uid="{00000000-0005-0000-0000-00006E0B0000}"/>
    <cellStyle name="Comma 2 5 6 2 4 5" xfId="5586" xr:uid="{00000000-0005-0000-0000-00006F0B0000}"/>
    <cellStyle name="Comma 2 5 6 2 5" xfId="971" xr:uid="{00000000-0005-0000-0000-0000700B0000}"/>
    <cellStyle name="Comma 2 5 6 2 5 2" xfId="3379" xr:uid="{00000000-0005-0000-0000-0000710B0000}"/>
    <cellStyle name="Comma 2 5 6 2 5 3" xfId="5786" xr:uid="{00000000-0005-0000-0000-0000720B0000}"/>
    <cellStyle name="Comma 2 5 6 2 6" xfId="1771" xr:uid="{00000000-0005-0000-0000-0000730B0000}"/>
    <cellStyle name="Comma 2 5 6 2 6 2" xfId="4179" xr:uid="{00000000-0005-0000-0000-0000740B0000}"/>
    <cellStyle name="Comma 2 5 6 2 6 3" xfId="6586" xr:uid="{00000000-0005-0000-0000-0000750B0000}"/>
    <cellStyle name="Comma 2 5 6 2 7" xfId="2579" xr:uid="{00000000-0005-0000-0000-0000760B0000}"/>
    <cellStyle name="Comma 2 5 6 2 8" xfId="4986" xr:uid="{00000000-0005-0000-0000-0000770B0000}"/>
    <cellStyle name="Comma 2 5 6 3" xfId="270" xr:uid="{00000000-0005-0000-0000-0000780B0000}"/>
    <cellStyle name="Comma 2 5 6 3 2" xfId="1071" xr:uid="{00000000-0005-0000-0000-0000790B0000}"/>
    <cellStyle name="Comma 2 5 6 3 2 2" xfId="3479" xr:uid="{00000000-0005-0000-0000-00007A0B0000}"/>
    <cellStyle name="Comma 2 5 6 3 2 3" xfId="5886" xr:uid="{00000000-0005-0000-0000-00007B0B0000}"/>
    <cellStyle name="Comma 2 5 6 3 3" xfId="1871" xr:uid="{00000000-0005-0000-0000-00007C0B0000}"/>
    <cellStyle name="Comma 2 5 6 3 3 2" xfId="4279" xr:uid="{00000000-0005-0000-0000-00007D0B0000}"/>
    <cellStyle name="Comma 2 5 6 3 3 3" xfId="6686" xr:uid="{00000000-0005-0000-0000-00007E0B0000}"/>
    <cellStyle name="Comma 2 5 6 3 4" xfId="2679" xr:uid="{00000000-0005-0000-0000-00007F0B0000}"/>
    <cellStyle name="Comma 2 5 6 3 5" xfId="5086" xr:uid="{00000000-0005-0000-0000-0000800B0000}"/>
    <cellStyle name="Comma 2 5 6 4" xfId="470" xr:uid="{00000000-0005-0000-0000-0000810B0000}"/>
    <cellStyle name="Comma 2 5 6 4 2" xfId="1271" xr:uid="{00000000-0005-0000-0000-0000820B0000}"/>
    <cellStyle name="Comma 2 5 6 4 2 2" xfId="3679" xr:uid="{00000000-0005-0000-0000-0000830B0000}"/>
    <cellStyle name="Comma 2 5 6 4 2 3" xfId="6086" xr:uid="{00000000-0005-0000-0000-0000840B0000}"/>
    <cellStyle name="Comma 2 5 6 4 3" xfId="2071" xr:uid="{00000000-0005-0000-0000-0000850B0000}"/>
    <cellStyle name="Comma 2 5 6 4 3 2" xfId="4479" xr:uid="{00000000-0005-0000-0000-0000860B0000}"/>
    <cellStyle name="Comma 2 5 6 4 3 3" xfId="6886" xr:uid="{00000000-0005-0000-0000-0000870B0000}"/>
    <cellStyle name="Comma 2 5 6 4 4" xfId="2879" xr:uid="{00000000-0005-0000-0000-0000880B0000}"/>
    <cellStyle name="Comma 2 5 6 4 5" xfId="5286" xr:uid="{00000000-0005-0000-0000-0000890B0000}"/>
    <cellStyle name="Comma 2 5 6 5" xfId="670" xr:uid="{00000000-0005-0000-0000-00008A0B0000}"/>
    <cellStyle name="Comma 2 5 6 5 2" xfId="1471" xr:uid="{00000000-0005-0000-0000-00008B0B0000}"/>
    <cellStyle name="Comma 2 5 6 5 2 2" xfId="3879" xr:uid="{00000000-0005-0000-0000-00008C0B0000}"/>
    <cellStyle name="Comma 2 5 6 5 2 3" xfId="6286" xr:uid="{00000000-0005-0000-0000-00008D0B0000}"/>
    <cellStyle name="Comma 2 5 6 5 3" xfId="2271" xr:uid="{00000000-0005-0000-0000-00008E0B0000}"/>
    <cellStyle name="Comma 2 5 6 5 3 2" xfId="4679" xr:uid="{00000000-0005-0000-0000-00008F0B0000}"/>
    <cellStyle name="Comma 2 5 6 5 3 3" xfId="7086" xr:uid="{00000000-0005-0000-0000-0000900B0000}"/>
    <cellStyle name="Comma 2 5 6 5 4" xfId="3079" xr:uid="{00000000-0005-0000-0000-0000910B0000}"/>
    <cellStyle name="Comma 2 5 6 5 5" xfId="5486" xr:uid="{00000000-0005-0000-0000-0000920B0000}"/>
    <cellStyle name="Comma 2 5 6 6" xfId="871" xr:uid="{00000000-0005-0000-0000-0000930B0000}"/>
    <cellStyle name="Comma 2 5 6 6 2" xfId="3279" xr:uid="{00000000-0005-0000-0000-0000940B0000}"/>
    <cellStyle name="Comma 2 5 6 6 3" xfId="5686" xr:uid="{00000000-0005-0000-0000-0000950B0000}"/>
    <cellStyle name="Comma 2 5 6 7" xfId="1671" xr:uid="{00000000-0005-0000-0000-0000960B0000}"/>
    <cellStyle name="Comma 2 5 6 7 2" xfId="4079" xr:uid="{00000000-0005-0000-0000-0000970B0000}"/>
    <cellStyle name="Comma 2 5 6 7 3" xfId="6486" xr:uid="{00000000-0005-0000-0000-0000980B0000}"/>
    <cellStyle name="Comma 2 5 6 8" xfId="2479" xr:uid="{00000000-0005-0000-0000-0000990B0000}"/>
    <cellStyle name="Comma 2 5 6 9" xfId="4886" xr:uid="{00000000-0005-0000-0000-00009A0B0000}"/>
    <cellStyle name="Comma 2 5 7" xfId="120" xr:uid="{00000000-0005-0000-0000-00009B0B0000}"/>
    <cellStyle name="Comma 2 5 7 2" xfId="320" xr:uid="{00000000-0005-0000-0000-00009C0B0000}"/>
    <cellStyle name="Comma 2 5 7 2 2" xfId="1121" xr:uid="{00000000-0005-0000-0000-00009D0B0000}"/>
    <cellStyle name="Comma 2 5 7 2 2 2" xfId="3529" xr:uid="{00000000-0005-0000-0000-00009E0B0000}"/>
    <cellStyle name="Comma 2 5 7 2 2 3" xfId="5936" xr:uid="{00000000-0005-0000-0000-00009F0B0000}"/>
    <cellStyle name="Comma 2 5 7 2 3" xfId="1921" xr:uid="{00000000-0005-0000-0000-0000A00B0000}"/>
    <cellStyle name="Comma 2 5 7 2 3 2" xfId="4329" xr:uid="{00000000-0005-0000-0000-0000A10B0000}"/>
    <cellStyle name="Comma 2 5 7 2 3 3" xfId="6736" xr:uid="{00000000-0005-0000-0000-0000A20B0000}"/>
    <cellStyle name="Comma 2 5 7 2 4" xfId="2729" xr:uid="{00000000-0005-0000-0000-0000A30B0000}"/>
    <cellStyle name="Comma 2 5 7 2 5" xfId="5136" xr:uid="{00000000-0005-0000-0000-0000A40B0000}"/>
    <cellStyle name="Comma 2 5 7 3" xfId="520" xr:uid="{00000000-0005-0000-0000-0000A50B0000}"/>
    <cellStyle name="Comma 2 5 7 3 2" xfId="1321" xr:uid="{00000000-0005-0000-0000-0000A60B0000}"/>
    <cellStyle name="Comma 2 5 7 3 2 2" xfId="3729" xr:uid="{00000000-0005-0000-0000-0000A70B0000}"/>
    <cellStyle name="Comma 2 5 7 3 2 3" xfId="6136" xr:uid="{00000000-0005-0000-0000-0000A80B0000}"/>
    <cellStyle name="Comma 2 5 7 3 3" xfId="2121" xr:uid="{00000000-0005-0000-0000-0000A90B0000}"/>
    <cellStyle name="Comma 2 5 7 3 3 2" xfId="4529" xr:uid="{00000000-0005-0000-0000-0000AA0B0000}"/>
    <cellStyle name="Comma 2 5 7 3 3 3" xfId="6936" xr:uid="{00000000-0005-0000-0000-0000AB0B0000}"/>
    <cellStyle name="Comma 2 5 7 3 4" xfId="2929" xr:uid="{00000000-0005-0000-0000-0000AC0B0000}"/>
    <cellStyle name="Comma 2 5 7 3 5" xfId="5336" xr:uid="{00000000-0005-0000-0000-0000AD0B0000}"/>
    <cellStyle name="Comma 2 5 7 4" xfId="720" xr:uid="{00000000-0005-0000-0000-0000AE0B0000}"/>
    <cellStyle name="Comma 2 5 7 4 2" xfId="1521" xr:uid="{00000000-0005-0000-0000-0000AF0B0000}"/>
    <cellStyle name="Comma 2 5 7 4 2 2" xfId="3929" xr:uid="{00000000-0005-0000-0000-0000B00B0000}"/>
    <cellStyle name="Comma 2 5 7 4 2 3" xfId="6336" xr:uid="{00000000-0005-0000-0000-0000B10B0000}"/>
    <cellStyle name="Comma 2 5 7 4 3" xfId="2321" xr:uid="{00000000-0005-0000-0000-0000B20B0000}"/>
    <cellStyle name="Comma 2 5 7 4 3 2" xfId="4729" xr:uid="{00000000-0005-0000-0000-0000B30B0000}"/>
    <cellStyle name="Comma 2 5 7 4 3 3" xfId="7136" xr:uid="{00000000-0005-0000-0000-0000B40B0000}"/>
    <cellStyle name="Comma 2 5 7 4 4" xfId="3129" xr:uid="{00000000-0005-0000-0000-0000B50B0000}"/>
    <cellStyle name="Comma 2 5 7 4 5" xfId="5536" xr:uid="{00000000-0005-0000-0000-0000B60B0000}"/>
    <cellStyle name="Comma 2 5 7 5" xfId="921" xr:uid="{00000000-0005-0000-0000-0000B70B0000}"/>
    <cellStyle name="Comma 2 5 7 5 2" xfId="3329" xr:uid="{00000000-0005-0000-0000-0000B80B0000}"/>
    <cellStyle name="Comma 2 5 7 5 3" xfId="5736" xr:uid="{00000000-0005-0000-0000-0000B90B0000}"/>
    <cellStyle name="Comma 2 5 7 6" xfId="1721" xr:uid="{00000000-0005-0000-0000-0000BA0B0000}"/>
    <cellStyle name="Comma 2 5 7 6 2" xfId="4129" xr:uid="{00000000-0005-0000-0000-0000BB0B0000}"/>
    <cellStyle name="Comma 2 5 7 6 3" xfId="6536" xr:uid="{00000000-0005-0000-0000-0000BC0B0000}"/>
    <cellStyle name="Comma 2 5 7 7" xfId="2529" xr:uid="{00000000-0005-0000-0000-0000BD0B0000}"/>
    <cellStyle name="Comma 2 5 7 8" xfId="4936" xr:uid="{00000000-0005-0000-0000-0000BE0B0000}"/>
    <cellStyle name="Comma 2 5 8" xfId="220" xr:uid="{00000000-0005-0000-0000-0000BF0B0000}"/>
    <cellStyle name="Comma 2 5 8 2" xfId="1021" xr:uid="{00000000-0005-0000-0000-0000C00B0000}"/>
    <cellStyle name="Comma 2 5 8 2 2" xfId="3429" xr:uid="{00000000-0005-0000-0000-0000C10B0000}"/>
    <cellStyle name="Comma 2 5 8 2 3" xfId="5836" xr:uid="{00000000-0005-0000-0000-0000C20B0000}"/>
    <cellStyle name="Comma 2 5 8 3" xfId="1821" xr:uid="{00000000-0005-0000-0000-0000C30B0000}"/>
    <cellStyle name="Comma 2 5 8 3 2" xfId="4229" xr:uid="{00000000-0005-0000-0000-0000C40B0000}"/>
    <cellStyle name="Comma 2 5 8 3 3" xfId="6636" xr:uid="{00000000-0005-0000-0000-0000C50B0000}"/>
    <cellStyle name="Comma 2 5 8 4" xfId="2629" xr:uid="{00000000-0005-0000-0000-0000C60B0000}"/>
    <cellStyle name="Comma 2 5 8 5" xfId="5036" xr:uid="{00000000-0005-0000-0000-0000C70B0000}"/>
    <cellStyle name="Comma 2 5 9" xfId="420" xr:uid="{00000000-0005-0000-0000-0000C80B0000}"/>
    <cellStyle name="Comma 2 5 9 2" xfId="1221" xr:uid="{00000000-0005-0000-0000-0000C90B0000}"/>
    <cellStyle name="Comma 2 5 9 2 2" xfId="3629" xr:uid="{00000000-0005-0000-0000-0000CA0B0000}"/>
    <cellStyle name="Comma 2 5 9 2 3" xfId="6036" xr:uid="{00000000-0005-0000-0000-0000CB0B0000}"/>
    <cellStyle name="Comma 2 5 9 3" xfId="2021" xr:uid="{00000000-0005-0000-0000-0000CC0B0000}"/>
    <cellStyle name="Comma 2 5 9 3 2" xfId="4429" xr:uid="{00000000-0005-0000-0000-0000CD0B0000}"/>
    <cellStyle name="Comma 2 5 9 3 3" xfId="6836" xr:uid="{00000000-0005-0000-0000-0000CE0B0000}"/>
    <cellStyle name="Comma 2 5 9 4" xfId="2829" xr:uid="{00000000-0005-0000-0000-0000CF0B0000}"/>
    <cellStyle name="Comma 2 5 9 5" xfId="5236" xr:uid="{00000000-0005-0000-0000-0000D00B0000}"/>
    <cellStyle name="Comma 2 6" xfId="21" xr:uid="{00000000-0005-0000-0000-0000D10B0000}"/>
    <cellStyle name="Comma 2 6 10" xfId="4837" xr:uid="{00000000-0005-0000-0000-0000D20B0000}"/>
    <cellStyle name="Comma 2 6 2" xfId="72" xr:uid="{00000000-0005-0000-0000-0000D30B0000}"/>
    <cellStyle name="Comma 2 6 2 2" xfId="172" xr:uid="{00000000-0005-0000-0000-0000D40B0000}"/>
    <cellStyle name="Comma 2 6 2 2 2" xfId="372" xr:uid="{00000000-0005-0000-0000-0000D50B0000}"/>
    <cellStyle name="Comma 2 6 2 2 2 2" xfId="1173" xr:uid="{00000000-0005-0000-0000-0000D60B0000}"/>
    <cellStyle name="Comma 2 6 2 2 2 2 2" xfId="3581" xr:uid="{00000000-0005-0000-0000-0000D70B0000}"/>
    <cellStyle name="Comma 2 6 2 2 2 2 3" xfId="5988" xr:uid="{00000000-0005-0000-0000-0000D80B0000}"/>
    <cellStyle name="Comma 2 6 2 2 2 3" xfId="1973" xr:uid="{00000000-0005-0000-0000-0000D90B0000}"/>
    <cellStyle name="Comma 2 6 2 2 2 3 2" xfId="4381" xr:uid="{00000000-0005-0000-0000-0000DA0B0000}"/>
    <cellStyle name="Comma 2 6 2 2 2 3 3" xfId="6788" xr:uid="{00000000-0005-0000-0000-0000DB0B0000}"/>
    <cellStyle name="Comma 2 6 2 2 2 4" xfId="2781" xr:uid="{00000000-0005-0000-0000-0000DC0B0000}"/>
    <cellStyle name="Comma 2 6 2 2 2 5" xfId="5188" xr:uid="{00000000-0005-0000-0000-0000DD0B0000}"/>
    <cellStyle name="Comma 2 6 2 2 3" xfId="572" xr:uid="{00000000-0005-0000-0000-0000DE0B0000}"/>
    <cellStyle name="Comma 2 6 2 2 3 2" xfId="1373" xr:uid="{00000000-0005-0000-0000-0000DF0B0000}"/>
    <cellStyle name="Comma 2 6 2 2 3 2 2" xfId="3781" xr:uid="{00000000-0005-0000-0000-0000E00B0000}"/>
    <cellStyle name="Comma 2 6 2 2 3 2 3" xfId="6188" xr:uid="{00000000-0005-0000-0000-0000E10B0000}"/>
    <cellStyle name="Comma 2 6 2 2 3 3" xfId="2173" xr:uid="{00000000-0005-0000-0000-0000E20B0000}"/>
    <cellStyle name="Comma 2 6 2 2 3 3 2" xfId="4581" xr:uid="{00000000-0005-0000-0000-0000E30B0000}"/>
    <cellStyle name="Comma 2 6 2 2 3 3 3" xfId="6988" xr:uid="{00000000-0005-0000-0000-0000E40B0000}"/>
    <cellStyle name="Comma 2 6 2 2 3 4" xfId="2981" xr:uid="{00000000-0005-0000-0000-0000E50B0000}"/>
    <cellStyle name="Comma 2 6 2 2 3 5" xfId="5388" xr:uid="{00000000-0005-0000-0000-0000E60B0000}"/>
    <cellStyle name="Comma 2 6 2 2 4" xfId="772" xr:uid="{00000000-0005-0000-0000-0000E70B0000}"/>
    <cellStyle name="Comma 2 6 2 2 4 2" xfId="1573" xr:uid="{00000000-0005-0000-0000-0000E80B0000}"/>
    <cellStyle name="Comma 2 6 2 2 4 2 2" xfId="3981" xr:uid="{00000000-0005-0000-0000-0000E90B0000}"/>
    <cellStyle name="Comma 2 6 2 2 4 2 3" xfId="6388" xr:uid="{00000000-0005-0000-0000-0000EA0B0000}"/>
    <cellStyle name="Comma 2 6 2 2 4 3" xfId="2373" xr:uid="{00000000-0005-0000-0000-0000EB0B0000}"/>
    <cellStyle name="Comma 2 6 2 2 4 3 2" xfId="4781" xr:uid="{00000000-0005-0000-0000-0000EC0B0000}"/>
    <cellStyle name="Comma 2 6 2 2 4 3 3" xfId="7188" xr:uid="{00000000-0005-0000-0000-0000ED0B0000}"/>
    <cellStyle name="Comma 2 6 2 2 4 4" xfId="3181" xr:uid="{00000000-0005-0000-0000-0000EE0B0000}"/>
    <cellStyle name="Comma 2 6 2 2 4 5" xfId="5588" xr:uid="{00000000-0005-0000-0000-0000EF0B0000}"/>
    <cellStyle name="Comma 2 6 2 2 5" xfId="973" xr:uid="{00000000-0005-0000-0000-0000F00B0000}"/>
    <cellStyle name="Comma 2 6 2 2 5 2" xfId="3381" xr:uid="{00000000-0005-0000-0000-0000F10B0000}"/>
    <cellStyle name="Comma 2 6 2 2 5 3" xfId="5788" xr:uid="{00000000-0005-0000-0000-0000F20B0000}"/>
    <cellStyle name="Comma 2 6 2 2 6" xfId="1773" xr:uid="{00000000-0005-0000-0000-0000F30B0000}"/>
    <cellStyle name="Comma 2 6 2 2 6 2" xfId="4181" xr:uid="{00000000-0005-0000-0000-0000F40B0000}"/>
    <cellStyle name="Comma 2 6 2 2 6 3" xfId="6588" xr:uid="{00000000-0005-0000-0000-0000F50B0000}"/>
    <cellStyle name="Comma 2 6 2 2 7" xfId="2581" xr:uid="{00000000-0005-0000-0000-0000F60B0000}"/>
    <cellStyle name="Comma 2 6 2 2 8" xfId="4988" xr:uid="{00000000-0005-0000-0000-0000F70B0000}"/>
    <cellStyle name="Comma 2 6 2 3" xfId="272" xr:uid="{00000000-0005-0000-0000-0000F80B0000}"/>
    <cellStyle name="Comma 2 6 2 3 2" xfId="1073" xr:uid="{00000000-0005-0000-0000-0000F90B0000}"/>
    <cellStyle name="Comma 2 6 2 3 2 2" xfId="3481" xr:uid="{00000000-0005-0000-0000-0000FA0B0000}"/>
    <cellStyle name="Comma 2 6 2 3 2 3" xfId="5888" xr:uid="{00000000-0005-0000-0000-0000FB0B0000}"/>
    <cellStyle name="Comma 2 6 2 3 3" xfId="1873" xr:uid="{00000000-0005-0000-0000-0000FC0B0000}"/>
    <cellStyle name="Comma 2 6 2 3 3 2" xfId="4281" xr:uid="{00000000-0005-0000-0000-0000FD0B0000}"/>
    <cellStyle name="Comma 2 6 2 3 3 3" xfId="6688" xr:uid="{00000000-0005-0000-0000-0000FE0B0000}"/>
    <cellStyle name="Comma 2 6 2 3 4" xfId="2681" xr:uid="{00000000-0005-0000-0000-0000FF0B0000}"/>
    <cellStyle name="Comma 2 6 2 3 5" xfId="5088" xr:uid="{00000000-0005-0000-0000-0000000C0000}"/>
    <cellStyle name="Comma 2 6 2 4" xfId="472" xr:uid="{00000000-0005-0000-0000-0000010C0000}"/>
    <cellStyle name="Comma 2 6 2 4 2" xfId="1273" xr:uid="{00000000-0005-0000-0000-0000020C0000}"/>
    <cellStyle name="Comma 2 6 2 4 2 2" xfId="3681" xr:uid="{00000000-0005-0000-0000-0000030C0000}"/>
    <cellStyle name="Comma 2 6 2 4 2 3" xfId="6088" xr:uid="{00000000-0005-0000-0000-0000040C0000}"/>
    <cellStyle name="Comma 2 6 2 4 3" xfId="2073" xr:uid="{00000000-0005-0000-0000-0000050C0000}"/>
    <cellStyle name="Comma 2 6 2 4 3 2" xfId="4481" xr:uid="{00000000-0005-0000-0000-0000060C0000}"/>
    <cellStyle name="Comma 2 6 2 4 3 3" xfId="6888" xr:uid="{00000000-0005-0000-0000-0000070C0000}"/>
    <cellStyle name="Comma 2 6 2 4 4" xfId="2881" xr:uid="{00000000-0005-0000-0000-0000080C0000}"/>
    <cellStyle name="Comma 2 6 2 4 5" xfId="5288" xr:uid="{00000000-0005-0000-0000-0000090C0000}"/>
    <cellStyle name="Comma 2 6 2 5" xfId="672" xr:uid="{00000000-0005-0000-0000-00000A0C0000}"/>
    <cellStyle name="Comma 2 6 2 5 2" xfId="1473" xr:uid="{00000000-0005-0000-0000-00000B0C0000}"/>
    <cellStyle name="Comma 2 6 2 5 2 2" xfId="3881" xr:uid="{00000000-0005-0000-0000-00000C0C0000}"/>
    <cellStyle name="Comma 2 6 2 5 2 3" xfId="6288" xr:uid="{00000000-0005-0000-0000-00000D0C0000}"/>
    <cellStyle name="Comma 2 6 2 5 3" xfId="2273" xr:uid="{00000000-0005-0000-0000-00000E0C0000}"/>
    <cellStyle name="Comma 2 6 2 5 3 2" xfId="4681" xr:uid="{00000000-0005-0000-0000-00000F0C0000}"/>
    <cellStyle name="Comma 2 6 2 5 3 3" xfId="7088" xr:uid="{00000000-0005-0000-0000-0000100C0000}"/>
    <cellStyle name="Comma 2 6 2 5 4" xfId="3081" xr:uid="{00000000-0005-0000-0000-0000110C0000}"/>
    <cellStyle name="Comma 2 6 2 5 5" xfId="5488" xr:uid="{00000000-0005-0000-0000-0000120C0000}"/>
    <cellStyle name="Comma 2 6 2 6" xfId="873" xr:uid="{00000000-0005-0000-0000-0000130C0000}"/>
    <cellStyle name="Comma 2 6 2 6 2" xfId="3281" xr:uid="{00000000-0005-0000-0000-0000140C0000}"/>
    <cellStyle name="Comma 2 6 2 6 3" xfId="5688" xr:uid="{00000000-0005-0000-0000-0000150C0000}"/>
    <cellStyle name="Comma 2 6 2 7" xfId="1673" xr:uid="{00000000-0005-0000-0000-0000160C0000}"/>
    <cellStyle name="Comma 2 6 2 7 2" xfId="4081" xr:uid="{00000000-0005-0000-0000-0000170C0000}"/>
    <cellStyle name="Comma 2 6 2 7 3" xfId="6488" xr:uid="{00000000-0005-0000-0000-0000180C0000}"/>
    <cellStyle name="Comma 2 6 2 8" xfId="2481" xr:uid="{00000000-0005-0000-0000-0000190C0000}"/>
    <cellStyle name="Comma 2 6 2 9" xfId="4888" xr:uid="{00000000-0005-0000-0000-00001A0C0000}"/>
    <cellStyle name="Comma 2 6 3" xfId="122" xr:uid="{00000000-0005-0000-0000-00001B0C0000}"/>
    <cellStyle name="Comma 2 6 3 2" xfId="322" xr:uid="{00000000-0005-0000-0000-00001C0C0000}"/>
    <cellStyle name="Comma 2 6 3 2 2" xfId="1123" xr:uid="{00000000-0005-0000-0000-00001D0C0000}"/>
    <cellStyle name="Comma 2 6 3 2 2 2" xfId="3531" xr:uid="{00000000-0005-0000-0000-00001E0C0000}"/>
    <cellStyle name="Comma 2 6 3 2 2 3" xfId="5938" xr:uid="{00000000-0005-0000-0000-00001F0C0000}"/>
    <cellStyle name="Comma 2 6 3 2 3" xfId="1923" xr:uid="{00000000-0005-0000-0000-0000200C0000}"/>
    <cellStyle name="Comma 2 6 3 2 3 2" xfId="4331" xr:uid="{00000000-0005-0000-0000-0000210C0000}"/>
    <cellStyle name="Comma 2 6 3 2 3 3" xfId="6738" xr:uid="{00000000-0005-0000-0000-0000220C0000}"/>
    <cellStyle name="Comma 2 6 3 2 4" xfId="2731" xr:uid="{00000000-0005-0000-0000-0000230C0000}"/>
    <cellStyle name="Comma 2 6 3 2 5" xfId="5138" xr:uid="{00000000-0005-0000-0000-0000240C0000}"/>
    <cellStyle name="Comma 2 6 3 3" xfId="522" xr:uid="{00000000-0005-0000-0000-0000250C0000}"/>
    <cellStyle name="Comma 2 6 3 3 2" xfId="1323" xr:uid="{00000000-0005-0000-0000-0000260C0000}"/>
    <cellStyle name="Comma 2 6 3 3 2 2" xfId="3731" xr:uid="{00000000-0005-0000-0000-0000270C0000}"/>
    <cellStyle name="Comma 2 6 3 3 2 3" xfId="6138" xr:uid="{00000000-0005-0000-0000-0000280C0000}"/>
    <cellStyle name="Comma 2 6 3 3 3" xfId="2123" xr:uid="{00000000-0005-0000-0000-0000290C0000}"/>
    <cellStyle name="Comma 2 6 3 3 3 2" xfId="4531" xr:uid="{00000000-0005-0000-0000-00002A0C0000}"/>
    <cellStyle name="Comma 2 6 3 3 3 3" xfId="6938" xr:uid="{00000000-0005-0000-0000-00002B0C0000}"/>
    <cellStyle name="Comma 2 6 3 3 4" xfId="2931" xr:uid="{00000000-0005-0000-0000-00002C0C0000}"/>
    <cellStyle name="Comma 2 6 3 3 5" xfId="5338" xr:uid="{00000000-0005-0000-0000-00002D0C0000}"/>
    <cellStyle name="Comma 2 6 3 4" xfId="722" xr:uid="{00000000-0005-0000-0000-00002E0C0000}"/>
    <cellStyle name="Comma 2 6 3 4 2" xfId="1523" xr:uid="{00000000-0005-0000-0000-00002F0C0000}"/>
    <cellStyle name="Comma 2 6 3 4 2 2" xfId="3931" xr:uid="{00000000-0005-0000-0000-0000300C0000}"/>
    <cellStyle name="Comma 2 6 3 4 2 3" xfId="6338" xr:uid="{00000000-0005-0000-0000-0000310C0000}"/>
    <cellStyle name="Comma 2 6 3 4 3" xfId="2323" xr:uid="{00000000-0005-0000-0000-0000320C0000}"/>
    <cellStyle name="Comma 2 6 3 4 3 2" xfId="4731" xr:uid="{00000000-0005-0000-0000-0000330C0000}"/>
    <cellStyle name="Comma 2 6 3 4 3 3" xfId="7138" xr:uid="{00000000-0005-0000-0000-0000340C0000}"/>
    <cellStyle name="Comma 2 6 3 4 4" xfId="3131" xr:uid="{00000000-0005-0000-0000-0000350C0000}"/>
    <cellStyle name="Comma 2 6 3 4 5" xfId="5538" xr:uid="{00000000-0005-0000-0000-0000360C0000}"/>
    <cellStyle name="Comma 2 6 3 5" xfId="923" xr:uid="{00000000-0005-0000-0000-0000370C0000}"/>
    <cellStyle name="Comma 2 6 3 5 2" xfId="3331" xr:uid="{00000000-0005-0000-0000-0000380C0000}"/>
    <cellStyle name="Comma 2 6 3 5 3" xfId="5738" xr:uid="{00000000-0005-0000-0000-0000390C0000}"/>
    <cellStyle name="Comma 2 6 3 6" xfId="1723" xr:uid="{00000000-0005-0000-0000-00003A0C0000}"/>
    <cellStyle name="Comma 2 6 3 6 2" xfId="4131" xr:uid="{00000000-0005-0000-0000-00003B0C0000}"/>
    <cellStyle name="Comma 2 6 3 6 3" xfId="6538" xr:uid="{00000000-0005-0000-0000-00003C0C0000}"/>
    <cellStyle name="Comma 2 6 3 7" xfId="2531" xr:uid="{00000000-0005-0000-0000-00003D0C0000}"/>
    <cellStyle name="Comma 2 6 3 8" xfId="4938" xr:uid="{00000000-0005-0000-0000-00003E0C0000}"/>
    <cellStyle name="Comma 2 6 4" xfId="222" xr:uid="{00000000-0005-0000-0000-00003F0C0000}"/>
    <cellStyle name="Comma 2 6 4 2" xfId="1023" xr:uid="{00000000-0005-0000-0000-0000400C0000}"/>
    <cellStyle name="Comma 2 6 4 2 2" xfId="3431" xr:uid="{00000000-0005-0000-0000-0000410C0000}"/>
    <cellStyle name="Comma 2 6 4 2 3" xfId="5838" xr:uid="{00000000-0005-0000-0000-0000420C0000}"/>
    <cellStyle name="Comma 2 6 4 3" xfId="1823" xr:uid="{00000000-0005-0000-0000-0000430C0000}"/>
    <cellStyle name="Comma 2 6 4 3 2" xfId="4231" xr:uid="{00000000-0005-0000-0000-0000440C0000}"/>
    <cellStyle name="Comma 2 6 4 3 3" xfId="6638" xr:uid="{00000000-0005-0000-0000-0000450C0000}"/>
    <cellStyle name="Comma 2 6 4 4" xfId="2631" xr:uid="{00000000-0005-0000-0000-0000460C0000}"/>
    <cellStyle name="Comma 2 6 4 5" xfId="5038" xr:uid="{00000000-0005-0000-0000-0000470C0000}"/>
    <cellStyle name="Comma 2 6 5" xfId="422" xr:uid="{00000000-0005-0000-0000-0000480C0000}"/>
    <cellStyle name="Comma 2 6 5 2" xfId="1223" xr:uid="{00000000-0005-0000-0000-0000490C0000}"/>
    <cellStyle name="Comma 2 6 5 2 2" xfId="3631" xr:uid="{00000000-0005-0000-0000-00004A0C0000}"/>
    <cellStyle name="Comma 2 6 5 2 3" xfId="6038" xr:uid="{00000000-0005-0000-0000-00004B0C0000}"/>
    <cellStyle name="Comma 2 6 5 3" xfId="2023" xr:uid="{00000000-0005-0000-0000-00004C0C0000}"/>
    <cellStyle name="Comma 2 6 5 3 2" xfId="4431" xr:uid="{00000000-0005-0000-0000-00004D0C0000}"/>
    <cellStyle name="Comma 2 6 5 3 3" xfId="6838" xr:uid="{00000000-0005-0000-0000-00004E0C0000}"/>
    <cellStyle name="Comma 2 6 5 4" xfId="2831" xr:uid="{00000000-0005-0000-0000-00004F0C0000}"/>
    <cellStyle name="Comma 2 6 5 5" xfId="5238" xr:uid="{00000000-0005-0000-0000-0000500C0000}"/>
    <cellStyle name="Comma 2 6 6" xfId="622" xr:uid="{00000000-0005-0000-0000-0000510C0000}"/>
    <cellStyle name="Comma 2 6 6 2" xfId="1423" xr:uid="{00000000-0005-0000-0000-0000520C0000}"/>
    <cellStyle name="Comma 2 6 6 2 2" xfId="3831" xr:uid="{00000000-0005-0000-0000-0000530C0000}"/>
    <cellStyle name="Comma 2 6 6 2 3" xfId="6238" xr:uid="{00000000-0005-0000-0000-0000540C0000}"/>
    <cellStyle name="Comma 2 6 6 3" xfId="2223" xr:uid="{00000000-0005-0000-0000-0000550C0000}"/>
    <cellStyle name="Comma 2 6 6 3 2" xfId="4631" xr:uid="{00000000-0005-0000-0000-0000560C0000}"/>
    <cellStyle name="Comma 2 6 6 3 3" xfId="7038" xr:uid="{00000000-0005-0000-0000-0000570C0000}"/>
    <cellStyle name="Comma 2 6 6 4" xfId="3031" xr:uid="{00000000-0005-0000-0000-0000580C0000}"/>
    <cellStyle name="Comma 2 6 6 5" xfId="5438" xr:uid="{00000000-0005-0000-0000-0000590C0000}"/>
    <cellStyle name="Comma 2 6 7" xfId="823" xr:uid="{00000000-0005-0000-0000-00005A0C0000}"/>
    <cellStyle name="Comma 2 6 7 2" xfId="3231" xr:uid="{00000000-0005-0000-0000-00005B0C0000}"/>
    <cellStyle name="Comma 2 6 7 3" xfId="5638" xr:uid="{00000000-0005-0000-0000-00005C0C0000}"/>
    <cellStyle name="Comma 2 6 8" xfId="1623" xr:uid="{00000000-0005-0000-0000-00005D0C0000}"/>
    <cellStyle name="Comma 2 6 8 2" xfId="4031" xr:uid="{00000000-0005-0000-0000-00005E0C0000}"/>
    <cellStyle name="Comma 2 6 8 3" xfId="6438" xr:uid="{00000000-0005-0000-0000-00005F0C0000}"/>
    <cellStyle name="Comma 2 6 9" xfId="2430" xr:uid="{00000000-0005-0000-0000-0000600C0000}"/>
    <cellStyle name="Comma 2 7" xfId="31" xr:uid="{00000000-0005-0000-0000-0000610C0000}"/>
    <cellStyle name="Comma 2 7 10" xfId="4847" xr:uid="{00000000-0005-0000-0000-0000620C0000}"/>
    <cellStyle name="Comma 2 7 2" xfId="82" xr:uid="{00000000-0005-0000-0000-0000630C0000}"/>
    <cellStyle name="Comma 2 7 2 2" xfId="182" xr:uid="{00000000-0005-0000-0000-0000640C0000}"/>
    <cellStyle name="Comma 2 7 2 2 2" xfId="382" xr:uid="{00000000-0005-0000-0000-0000650C0000}"/>
    <cellStyle name="Comma 2 7 2 2 2 2" xfId="1183" xr:uid="{00000000-0005-0000-0000-0000660C0000}"/>
    <cellStyle name="Comma 2 7 2 2 2 2 2" xfId="3591" xr:uid="{00000000-0005-0000-0000-0000670C0000}"/>
    <cellStyle name="Comma 2 7 2 2 2 2 3" xfId="5998" xr:uid="{00000000-0005-0000-0000-0000680C0000}"/>
    <cellStyle name="Comma 2 7 2 2 2 3" xfId="1983" xr:uid="{00000000-0005-0000-0000-0000690C0000}"/>
    <cellStyle name="Comma 2 7 2 2 2 3 2" xfId="4391" xr:uid="{00000000-0005-0000-0000-00006A0C0000}"/>
    <cellStyle name="Comma 2 7 2 2 2 3 3" xfId="6798" xr:uid="{00000000-0005-0000-0000-00006B0C0000}"/>
    <cellStyle name="Comma 2 7 2 2 2 4" xfId="2791" xr:uid="{00000000-0005-0000-0000-00006C0C0000}"/>
    <cellStyle name="Comma 2 7 2 2 2 5" xfId="5198" xr:uid="{00000000-0005-0000-0000-00006D0C0000}"/>
    <cellStyle name="Comma 2 7 2 2 3" xfId="582" xr:uid="{00000000-0005-0000-0000-00006E0C0000}"/>
    <cellStyle name="Comma 2 7 2 2 3 2" xfId="1383" xr:uid="{00000000-0005-0000-0000-00006F0C0000}"/>
    <cellStyle name="Comma 2 7 2 2 3 2 2" xfId="3791" xr:uid="{00000000-0005-0000-0000-0000700C0000}"/>
    <cellStyle name="Comma 2 7 2 2 3 2 3" xfId="6198" xr:uid="{00000000-0005-0000-0000-0000710C0000}"/>
    <cellStyle name="Comma 2 7 2 2 3 3" xfId="2183" xr:uid="{00000000-0005-0000-0000-0000720C0000}"/>
    <cellStyle name="Comma 2 7 2 2 3 3 2" xfId="4591" xr:uid="{00000000-0005-0000-0000-0000730C0000}"/>
    <cellStyle name="Comma 2 7 2 2 3 3 3" xfId="6998" xr:uid="{00000000-0005-0000-0000-0000740C0000}"/>
    <cellStyle name="Comma 2 7 2 2 3 4" xfId="2991" xr:uid="{00000000-0005-0000-0000-0000750C0000}"/>
    <cellStyle name="Comma 2 7 2 2 3 5" xfId="5398" xr:uid="{00000000-0005-0000-0000-0000760C0000}"/>
    <cellStyle name="Comma 2 7 2 2 4" xfId="782" xr:uid="{00000000-0005-0000-0000-0000770C0000}"/>
    <cellStyle name="Comma 2 7 2 2 4 2" xfId="1583" xr:uid="{00000000-0005-0000-0000-0000780C0000}"/>
    <cellStyle name="Comma 2 7 2 2 4 2 2" xfId="3991" xr:uid="{00000000-0005-0000-0000-0000790C0000}"/>
    <cellStyle name="Comma 2 7 2 2 4 2 3" xfId="6398" xr:uid="{00000000-0005-0000-0000-00007A0C0000}"/>
    <cellStyle name="Comma 2 7 2 2 4 3" xfId="2383" xr:uid="{00000000-0005-0000-0000-00007B0C0000}"/>
    <cellStyle name="Comma 2 7 2 2 4 3 2" xfId="4791" xr:uid="{00000000-0005-0000-0000-00007C0C0000}"/>
    <cellStyle name="Comma 2 7 2 2 4 3 3" xfId="7198" xr:uid="{00000000-0005-0000-0000-00007D0C0000}"/>
    <cellStyle name="Comma 2 7 2 2 4 4" xfId="3191" xr:uid="{00000000-0005-0000-0000-00007E0C0000}"/>
    <cellStyle name="Comma 2 7 2 2 4 5" xfId="5598" xr:uid="{00000000-0005-0000-0000-00007F0C0000}"/>
    <cellStyle name="Comma 2 7 2 2 5" xfId="983" xr:uid="{00000000-0005-0000-0000-0000800C0000}"/>
    <cellStyle name="Comma 2 7 2 2 5 2" xfId="3391" xr:uid="{00000000-0005-0000-0000-0000810C0000}"/>
    <cellStyle name="Comma 2 7 2 2 5 3" xfId="5798" xr:uid="{00000000-0005-0000-0000-0000820C0000}"/>
    <cellStyle name="Comma 2 7 2 2 6" xfId="1783" xr:uid="{00000000-0005-0000-0000-0000830C0000}"/>
    <cellStyle name="Comma 2 7 2 2 6 2" xfId="4191" xr:uid="{00000000-0005-0000-0000-0000840C0000}"/>
    <cellStyle name="Comma 2 7 2 2 6 3" xfId="6598" xr:uid="{00000000-0005-0000-0000-0000850C0000}"/>
    <cellStyle name="Comma 2 7 2 2 7" xfId="2591" xr:uid="{00000000-0005-0000-0000-0000860C0000}"/>
    <cellStyle name="Comma 2 7 2 2 8" xfId="4998" xr:uid="{00000000-0005-0000-0000-0000870C0000}"/>
    <cellStyle name="Comma 2 7 2 3" xfId="282" xr:uid="{00000000-0005-0000-0000-0000880C0000}"/>
    <cellStyle name="Comma 2 7 2 3 2" xfId="1083" xr:uid="{00000000-0005-0000-0000-0000890C0000}"/>
    <cellStyle name="Comma 2 7 2 3 2 2" xfId="3491" xr:uid="{00000000-0005-0000-0000-00008A0C0000}"/>
    <cellStyle name="Comma 2 7 2 3 2 3" xfId="5898" xr:uid="{00000000-0005-0000-0000-00008B0C0000}"/>
    <cellStyle name="Comma 2 7 2 3 3" xfId="1883" xr:uid="{00000000-0005-0000-0000-00008C0C0000}"/>
    <cellStyle name="Comma 2 7 2 3 3 2" xfId="4291" xr:uid="{00000000-0005-0000-0000-00008D0C0000}"/>
    <cellStyle name="Comma 2 7 2 3 3 3" xfId="6698" xr:uid="{00000000-0005-0000-0000-00008E0C0000}"/>
    <cellStyle name="Comma 2 7 2 3 4" xfId="2691" xr:uid="{00000000-0005-0000-0000-00008F0C0000}"/>
    <cellStyle name="Comma 2 7 2 3 5" xfId="5098" xr:uid="{00000000-0005-0000-0000-0000900C0000}"/>
    <cellStyle name="Comma 2 7 2 4" xfId="482" xr:uid="{00000000-0005-0000-0000-0000910C0000}"/>
    <cellStyle name="Comma 2 7 2 4 2" xfId="1283" xr:uid="{00000000-0005-0000-0000-0000920C0000}"/>
    <cellStyle name="Comma 2 7 2 4 2 2" xfId="3691" xr:uid="{00000000-0005-0000-0000-0000930C0000}"/>
    <cellStyle name="Comma 2 7 2 4 2 3" xfId="6098" xr:uid="{00000000-0005-0000-0000-0000940C0000}"/>
    <cellStyle name="Comma 2 7 2 4 3" xfId="2083" xr:uid="{00000000-0005-0000-0000-0000950C0000}"/>
    <cellStyle name="Comma 2 7 2 4 3 2" xfId="4491" xr:uid="{00000000-0005-0000-0000-0000960C0000}"/>
    <cellStyle name="Comma 2 7 2 4 3 3" xfId="6898" xr:uid="{00000000-0005-0000-0000-0000970C0000}"/>
    <cellStyle name="Comma 2 7 2 4 4" xfId="2891" xr:uid="{00000000-0005-0000-0000-0000980C0000}"/>
    <cellStyle name="Comma 2 7 2 4 5" xfId="5298" xr:uid="{00000000-0005-0000-0000-0000990C0000}"/>
    <cellStyle name="Comma 2 7 2 5" xfId="682" xr:uid="{00000000-0005-0000-0000-00009A0C0000}"/>
    <cellStyle name="Comma 2 7 2 5 2" xfId="1483" xr:uid="{00000000-0005-0000-0000-00009B0C0000}"/>
    <cellStyle name="Comma 2 7 2 5 2 2" xfId="3891" xr:uid="{00000000-0005-0000-0000-00009C0C0000}"/>
    <cellStyle name="Comma 2 7 2 5 2 3" xfId="6298" xr:uid="{00000000-0005-0000-0000-00009D0C0000}"/>
    <cellStyle name="Comma 2 7 2 5 3" xfId="2283" xr:uid="{00000000-0005-0000-0000-00009E0C0000}"/>
    <cellStyle name="Comma 2 7 2 5 3 2" xfId="4691" xr:uid="{00000000-0005-0000-0000-00009F0C0000}"/>
    <cellStyle name="Comma 2 7 2 5 3 3" xfId="7098" xr:uid="{00000000-0005-0000-0000-0000A00C0000}"/>
    <cellStyle name="Comma 2 7 2 5 4" xfId="3091" xr:uid="{00000000-0005-0000-0000-0000A10C0000}"/>
    <cellStyle name="Comma 2 7 2 5 5" xfId="5498" xr:uid="{00000000-0005-0000-0000-0000A20C0000}"/>
    <cellStyle name="Comma 2 7 2 6" xfId="883" xr:uid="{00000000-0005-0000-0000-0000A30C0000}"/>
    <cellStyle name="Comma 2 7 2 6 2" xfId="3291" xr:uid="{00000000-0005-0000-0000-0000A40C0000}"/>
    <cellStyle name="Comma 2 7 2 6 3" xfId="5698" xr:uid="{00000000-0005-0000-0000-0000A50C0000}"/>
    <cellStyle name="Comma 2 7 2 7" xfId="1683" xr:uid="{00000000-0005-0000-0000-0000A60C0000}"/>
    <cellStyle name="Comma 2 7 2 7 2" xfId="4091" xr:uid="{00000000-0005-0000-0000-0000A70C0000}"/>
    <cellStyle name="Comma 2 7 2 7 3" xfId="6498" xr:uid="{00000000-0005-0000-0000-0000A80C0000}"/>
    <cellStyle name="Comma 2 7 2 8" xfId="2491" xr:uid="{00000000-0005-0000-0000-0000A90C0000}"/>
    <cellStyle name="Comma 2 7 2 9" xfId="4898" xr:uid="{00000000-0005-0000-0000-0000AA0C0000}"/>
    <cellStyle name="Comma 2 7 3" xfId="132" xr:uid="{00000000-0005-0000-0000-0000AB0C0000}"/>
    <cellStyle name="Comma 2 7 3 2" xfId="332" xr:uid="{00000000-0005-0000-0000-0000AC0C0000}"/>
    <cellStyle name="Comma 2 7 3 2 2" xfId="1133" xr:uid="{00000000-0005-0000-0000-0000AD0C0000}"/>
    <cellStyle name="Comma 2 7 3 2 2 2" xfId="3541" xr:uid="{00000000-0005-0000-0000-0000AE0C0000}"/>
    <cellStyle name="Comma 2 7 3 2 2 3" xfId="5948" xr:uid="{00000000-0005-0000-0000-0000AF0C0000}"/>
    <cellStyle name="Comma 2 7 3 2 3" xfId="1933" xr:uid="{00000000-0005-0000-0000-0000B00C0000}"/>
    <cellStyle name="Comma 2 7 3 2 3 2" xfId="4341" xr:uid="{00000000-0005-0000-0000-0000B10C0000}"/>
    <cellStyle name="Comma 2 7 3 2 3 3" xfId="6748" xr:uid="{00000000-0005-0000-0000-0000B20C0000}"/>
    <cellStyle name="Comma 2 7 3 2 4" xfId="2741" xr:uid="{00000000-0005-0000-0000-0000B30C0000}"/>
    <cellStyle name="Comma 2 7 3 2 5" xfId="5148" xr:uid="{00000000-0005-0000-0000-0000B40C0000}"/>
    <cellStyle name="Comma 2 7 3 3" xfId="532" xr:uid="{00000000-0005-0000-0000-0000B50C0000}"/>
    <cellStyle name="Comma 2 7 3 3 2" xfId="1333" xr:uid="{00000000-0005-0000-0000-0000B60C0000}"/>
    <cellStyle name="Comma 2 7 3 3 2 2" xfId="3741" xr:uid="{00000000-0005-0000-0000-0000B70C0000}"/>
    <cellStyle name="Comma 2 7 3 3 2 3" xfId="6148" xr:uid="{00000000-0005-0000-0000-0000B80C0000}"/>
    <cellStyle name="Comma 2 7 3 3 3" xfId="2133" xr:uid="{00000000-0005-0000-0000-0000B90C0000}"/>
    <cellStyle name="Comma 2 7 3 3 3 2" xfId="4541" xr:uid="{00000000-0005-0000-0000-0000BA0C0000}"/>
    <cellStyle name="Comma 2 7 3 3 3 3" xfId="6948" xr:uid="{00000000-0005-0000-0000-0000BB0C0000}"/>
    <cellStyle name="Comma 2 7 3 3 4" xfId="2941" xr:uid="{00000000-0005-0000-0000-0000BC0C0000}"/>
    <cellStyle name="Comma 2 7 3 3 5" xfId="5348" xr:uid="{00000000-0005-0000-0000-0000BD0C0000}"/>
    <cellStyle name="Comma 2 7 3 4" xfId="732" xr:uid="{00000000-0005-0000-0000-0000BE0C0000}"/>
    <cellStyle name="Comma 2 7 3 4 2" xfId="1533" xr:uid="{00000000-0005-0000-0000-0000BF0C0000}"/>
    <cellStyle name="Comma 2 7 3 4 2 2" xfId="3941" xr:uid="{00000000-0005-0000-0000-0000C00C0000}"/>
    <cellStyle name="Comma 2 7 3 4 2 3" xfId="6348" xr:uid="{00000000-0005-0000-0000-0000C10C0000}"/>
    <cellStyle name="Comma 2 7 3 4 3" xfId="2333" xr:uid="{00000000-0005-0000-0000-0000C20C0000}"/>
    <cellStyle name="Comma 2 7 3 4 3 2" xfId="4741" xr:uid="{00000000-0005-0000-0000-0000C30C0000}"/>
    <cellStyle name="Comma 2 7 3 4 3 3" xfId="7148" xr:uid="{00000000-0005-0000-0000-0000C40C0000}"/>
    <cellStyle name="Comma 2 7 3 4 4" xfId="3141" xr:uid="{00000000-0005-0000-0000-0000C50C0000}"/>
    <cellStyle name="Comma 2 7 3 4 5" xfId="5548" xr:uid="{00000000-0005-0000-0000-0000C60C0000}"/>
    <cellStyle name="Comma 2 7 3 5" xfId="933" xr:uid="{00000000-0005-0000-0000-0000C70C0000}"/>
    <cellStyle name="Comma 2 7 3 5 2" xfId="3341" xr:uid="{00000000-0005-0000-0000-0000C80C0000}"/>
    <cellStyle name="Comma 2 7 3 5 3" xfId="5748" xr:uid="{00000000-0005-0000-0000-0000C90C0000}"/>
    <cellStyle name="Comma 2 7 3 6" xfId="1733" xr:uid="{00000000-0005-0000-0000-0000CA0C0000}"/>
    <cellStyle name="Comma 2 7 3 6 2" xfId="4141" xr:uid="{00000000-0005-0000-0000-0000CB0C0000}"/>
    <cellStyle name="Comma 2 7 3 6 3" xfId="6548" xr:uid="{00000000-0005-0000-0000-0000CC0C0000}"/>
    <cellStyle name="Comma 2 7 3 7" xfId="2541" xr:uid="{00000000-0005-0000-0000-0000CD0C0000}"/>
    <cellStyle name="Comma 2 7 3 8" xfId="4948" xr:uid="{00000000-0005-0000-0000-0000CE0C0000}"/>
    <cellStyle name="Comma 2 7 4" xfId="232" xr:uid="{00000000-0005-0000-0000-0000CF0C0000}"/>
    <cellStyle name="Comma 2 7 4 2" xfId="1033" xr:uid="{00000000-0005-0000-0000-0000D00C0000}"/>
    <cellStyle name="Comma 2 7 4 2 2" xfId="3441" xr:uid="{00000000-0005-0000-0000-0000D10C0000}"/>
    <cellStyle name="Comma 2 7 4 2 3" xfId="5848" xr:uid="{00000000-0005-0000-0000-0000D20C0000}"/>
    <cellStyle name="Comma 2 7 4 3" xfId="1833" xr:uid="{00000000-0005-0000-0000-0000D30C0000}"/>
    <cellStyle name="Comma 2 7 4 3 2" xfId="4241" xr:uid="{00000000-0005-0000-0000-0000D40C0000}"/>
    <cellStyle name="Comma 2 7 4 3 3" xfId="6648" xr:uid="{00000000-0005-0000-0000-0000D50C0000}"/>
    <cellStyle name="Comma 2 7 4 4" xfId="2641" xr:uid="{00000000-0005-0000-0000-0000D60C0000}"/>
    <cellStyle name="Comma 2 7 4 5" xfId="5048" xr:uid="{00000000-0005-0000-0000-0000D70C0000}"/>
    <cellStyle name="Comma 2 7 5" xfId="432" xr:uid="{00000000-0005-0000-0000-0000D80C0000}"/>
    <cellStyle name="Comma 2 7 5 2" xfId="1233" xr:uid="{00000000-0005-0000-0000-0000D90C0000}"/>
    <cellStyle name="Comma 2 7 5 2 2" xfId="3641" xr:uid="{00000000-0005-0000-0000-0000DA0C0000}"/>
    <cellStyle name="Comma 2 7 5 2 3" xfId="6048" xr:uid="{00000000-0005-0000-0000-0000DB0C0000}"/>
    <cellStyle name="Comma 2 7 5 3" xfId="2033" xr:uid="{00000000-0005-0000-0000-0000DC0C0000}"/>
    <cellStyle name="Comma 2 7 5 3 2" xfId="4441" xr:uid="{00000000-0005-0000-0000-0000DD0C0000}"/>
    <cellStyle name="Comma 2 7 5 3 3" xfId="6848" xr:uid="{00000000-0005-0000-0000-0000DE0C0000}"/>
    <cellStyle name="Comma 2 7 5 4" xfId="2841" xr:uid="{00000000-0005-0000-0000-0000DF0C0000}"/>
    <cellStyle name="Comma 2 7 5 5" xfId="5248" xr:uid="{00000000-0005-0000-0000-0000E00C0000}"/>
    <cellStyle name="Comma 2 7 6" xfId="632" xr:uid="{00000000-0005-0000-0000-0000E10C0000}"/>
    <cellStyle name="Comma 2 7 6 2" xfId="1433" xr:uid="{00000000-0005-0000-0000-0000E20C0000}"/>
    <cellStyle name="Comma 2 7 6 2 2" xfId="3841" xr:uid="{00000000-0005-0000-0000-0000E30C0000}"/>
    <cellStyle name="Comma 2 7 6 2 3" xfId="6248" xr:uid="{00000000-0005-0000-0000-0000E40C0000}"/>
    <cellStyle name="Comma 2 7 6 3" xfId="2233" xr:uid="{00000000-0005-0000-0000-0000E50C0000}"/>
    <cellStyle name="Comma 2 7 6 3 2" xfId="4641" xr:uid="{00000000-0005-0000-0000-0000E60C0000}"/>
    <cellStyle name="Comma 2 7 6 3 3" xfId="7048" xr:uid="{00000000-0005-0000-0000-0000E70C0000}"/>
    <cellStyle name="Comma 2 7 6 4" xfId="3041" xr:uid="{00000000-0005-0000-0000-0000E80C0000}"/>
    <cellStyle name="Comma 2 7 6 5" xfId="5448" xr:uid="{00000000-0005-0000-0000-0000E90C0000}"/>
    <cellStyle name="Comma 2 7 7" xfId="833" xr:uid="{00000000-0005-0000-0000-0000EA0C0000}"/>
    <cellStyle name="Comma 2 7 7 2" xfId="3241" xr:uid="{00000000-0005-0000-0000-0000EB0C0000}"/>
    <cellStyle name="Comma 2 7 7 3" xfId="5648" xr:uid="{00000000-0005-0000-0000-0000EC0C0000}"/>
    <cellStyle name="Comma 2 7 8" xfId="1633" xr:uid="{00000000-0005-0000-0000-0000ED0C0000}"/>
    <cellStyle name="Comma 2 7 8 2" xfId="4041" xr:uid="{00000000-0005-0000-0000-0000EE0C0000}"/>
    <cellStyle name="Comma 2 7 8 3" xfId="6448" xr:uid="{00000000-0005-0000-0000-0000EF0C0000}"/>
    <cellStyle name="Comma 2 7 9" xfId="2440" xr:uid="{00000000-0005-0000-0000-0000F00C0000}"/>
    <cellStyle name="Comma 2 8" xfId="41" xr:uid="{00000000-0005-0000-0000-0000F10C0000}"/>
    <cellStyle name="Comma 2 8 10" xfId="4857" xr:uid="{00000000-0005-0000-0000-0000F20C0000}"/>
    <cellStyle name="Comma 2 8 2" xfId="92" xr:uid="{00000000-0005-0000-0000-0000F30C0000}"/>
    <cellStyle name="Comma 2 8 2 2" xfId="192" xr:uid="{00000000-0005-0000-0000-0000F40C0000}"/>
    <cellStyle name="Comma 2 8 2 2 2" xfId="392" xr:uid="{00000000-0005-0000-0000-0000F50C0000}"/>
    <cellStyle name="Comma 2 8 2 2 2 2" xfId="1193" xr:uid="{00000000-0005-0000-0000-0000F60C0000}"/>
    <cellStyle name="Comma 2 8 2 2 2 2 2" xfId="3601" xr:uid="{00000000-0005-0000-0000-0000F70C0000}"/>
    <cellStyle name="Comma 2 8 2 2 2 2 3" xfId="6008" xr:uid="{00000000-0005-0000-0000-0000F80C0000}"/>
    <cellStyle name="Comma 2 8 2 2 2 3" xfId="1993" xr:uid="{00000000-0005-0000-0000-0000F90C0000}"/>
    <cellStyle name="Comma 2 8 2 2 2 3 2" xfId="4401" xr:uid="{00000000-0005-0000-0000-0000FA0C0000}"/>
    <cellStyle name="Comma 2 8 2 2 2 3 3" xfId="6808" xr:uid="{00000000-0005-0000-0000-0000FB0C0000}"/>
    <cellStyle name="Comma 2 8 2 2 2 4" xfId="2801" xr:uid="{00000000-0005-0000-0000-0000FC0C0000}"/>
    <cellStyle name="Comma 2 8 2 2 2 5" xfId="5208" xr:uid="{00000000-0005-0000-0000-0000FD0C0000}"/>
    <cellStyle name="Comma 2 8 2 2 3" xfId="592" xr:uid="{00000000-0005-0000-0000-0000FE0C0000}"/>
    <cellStyle name="Comma 2 8 2 2 3 2" xfId="1393" xr:uid="{00000000-0005-0000-0000-0000FF0C0000}"/>
    <cellStyle name="Comma 2 8 2 2 3 2 2" xfId="3801" xr:uid="{00000000-0005-0000-0000-0000000D0000}"/>
    <cellStyle name="Comma 2 8 2 2 3 2 3" xfId="6208" xr:uid="{00000000-0005-0000-0000-0000010D0000}"/>
    <cellStyle name="Comma 2 8 2 2 3 3" xfId="2193" xr:uid="{00000000-0005-0000-0000-0000020D0000}"/>
    <cellStyle name="Comma 2 8 2 2 3 3 2" xfId="4601" xr:uid="{00000000-0005-0000-0000-0000030D0000}"/>
    <cellStyle name="Comma 2 8 2 2 3 3 3" xfId="7008" xr:uid="{00000000-0005-0000-0000-0000040D0000}"/>
    <cellStyle name="Comma 2 8 2 2 3 4" xfId="3001" xr:uid="{00000000-0005-0000-0000-0000050D0000}"/>
    <cellStyle name="Comma 2 8 2 2 3 5" xfId="5408" xr:uid="{00000000-0005-0000-0000-0000060D0000}"/>
    <cellStyle name="Comma 2 8 2 2 4" xfId="792" xr:uid="{00000000-0005-0000-0000-0000070D0000}"/>
    <cellStyle name="Comma 2 8 2 2 4 2" xfId="1593" xr:uid="{00000000-0005-0000-0000-0000080D0000}"/>
    <cellStyle name="Comma 2 8 2 2 4 2 2" xfId="4001" xr:uid="{00000000-0005-0000-0000-0000090D0000}"/>
    <cellStyle name="Comma 2 8 2 2 4 2 3" xfId="6408" xr:uid="{00000000-0005-0000-0000-00000A0D0000}"/>
    <cellStyle name="Comma 2 8 2 2 4 3" xfId="2393" xr:uid="{00000000-0005-0000-0000-00000B0D0000}"/>
    <cellStyle name="Comma 2 8 2 2 4 3 2" xfId="4801" xr:uid="{00000000-0005-0000-0000-00000C0D0000}"/>
    <cellStyle name="Comma 2 8 2 2 4 3 3" xfId="7208" xr:uid="{00000000-0005-0000-0000-00000D0D0000}"/>
    <cellStyle name="Comma 2 8 2 2 4 4" xfId="3201" xr:uid="{00000000-0005-0000-0000-00000E0D0000}"/>
    <cellStyle name="Comma 2 8 2 2 4 5" xfId="5608" xr:uid="{00000000-0005-0000-0000-00000F0D0000}"/>
    <cellStyle name="Comma 2 8 2 2 5" xfId="993" xr:uid="{00000000-0005-0000-0000-0000100D0000}"/>
    <cellStyle name="Comma 2 8 2 2 5 2" xfId="3401" xr:uid="{00000000-0005-0000-0000-0000110D0000}"/>
    <cellStyle name="Comma 2 8 2 2 5 3" xfId="5808" xr:uid="{00000000-0005-0000-0000-0000120D0000}"/>
    <cellStyle name="Comma 2 8 2 2 6" xfId="1793" xr:uid="{00000000-0005-0000-0000-0000130D0000}"/>
    <cellStyle name="Comma 2 8 2 2 6 2" xfId="4201" xr:uid="{00000000-0005-0000-0000-0000140D0000}"/>
    <cellStyle name="Comma 2 8 2 2 6 3" xfId="6608" xr:uid="{00000000-0005-0000-0000-0000150D0000}"/>
    <cellStyle name="Comma 2 8 2 2 7" xfId="2601" xr:uid="{00000000-0005-0000-0000-0000160D0000}"/>
    <cellStyle name="Comma 2 8 2 2 8" xfId="5008" xr:uid="{00000000-0005-0000-0000-0000170D0000}"/>
    <cellStyle name="Comma 2 8 2 3" xfId="292" xr:uid="{00000000-0005-0000-0000-0000180D0000}"/>
    <cellStyle name="Comma 2 8 2 3 2" xfId="1093" xr:uid="{00000000-0005-0000-0000-0000190D0000}"/>
    <cellStyle name="Comma 2 8 2 3 2 2" xfId="3501" xr:uid="{00000000-0005-0000-0000-00001A0D0000}"/>
    <cellStyle name="Comma 2 8 2 3 2 3" xfId="5908" xr:uid="{00000000-0005-0000-0000-00001B0D0000}"/>
    <cellStyle name="Comma 2 8 2 3 3" xfId="1893" xr:uid="{00000000-0005-0000-0000-00001C0D0000}"/>
    <cellStyle name="Comma 2 8 2 3 3 2" xfId="4301" xr:uid="{00000000-0005-0000-0000-00001D0D0000}"/>
    <cellStyle name="Comma 2 8 2 3 3 3" xfId="6708" xr:uid="{00000000-0005-0000-0000-00001E0D0000}"/>
    <cellStyle name="Comma 2 8 2 3 4" xfId="2701" xr:uid="{00000000-0005-0000-0000-00001F0D0000}"/>
    <cellStyle name="Comma 2 8 2 3 5" xfId="5108" xr:uid="{00000000-0005-0000-0000-0000200D0000}"/>
    <cellStyle name="Comma 2 8 2 4" xfId="492" xr:uid="{00000000-0005-0000-0000-0000210D0000}"/>
    <cellStyle name="Comma 2 8 2 4 2" xfId="1293" xr:uid="{00000000-0005-0000-0000-0000220D0000}"/>
    <cellStyle name="Comma 2 8 2 4 2 2" xfId="3701" xr:uid="{00000000-0005-0000-0000-0000230D0000}"/>
    <cellStyle name="Comma 2 8 2 4 2 3" xfId="6108" xr:uid="{00000000-0005-0000-0000-0000240D0000}"/>
    <cellStyle name="Comma 2 8 2 4 3" xfId="2093" xr:uid="{00000000-0005-0000-0000-0000250D0000}"/>
    <cellStyle name="Comma 2 8 2 4 3 2" xfId="4501" xr:uid="{00000000-0005-0000-0000-0000260D0000}"/>
    <cellStyle name="Comma 2 8 2 4 3 3" xfId="6908" xr:uid="{00000000-0005-0000-0000-0000270D0000}"/>
    <cellStyle name="Comma 2 8 2 4 4" xfId="2901" xr:uid="{00000000-0005-0000-0000-0000280D0000}"/>
    <cellStyle name="Comma 2 8 2 4 5" xfId="5308" xr:uid="{00000000-0005-0000-0000-0000290D0000}"/>
    <cellStyle name="Comma 2 8 2 5" xfId="692" xr:uid="{00000000-0005-0000-0000-00002A0D0000}"/>
    <cellStyle name="Comma 2 8 2 5 2" xfId="1493" xr:uid="{00000000-0005-0000-0000-00002B0D0000}"/>
    <cellStyle name="Comma 2 8 2 5 2 2" xfId="3901" xr:uid="{00000000-0005-0000-0000-00002C0D0000}"/>
    <cellStyle name="Comma 2 8 2 5 2 3" xfId="6308" xr:uid="{00000000-0005-0000-0000-00002D0D0000}"/>
    <cellStyle name="Comma 2 8 2 5 3" xfId="2293" xr:uid="{00000000-0005-0000-0000-00002E0D0000}"/>
    <cellStyle name="Comma 2 8 2 5 3 2" xfId="4701" xr:uid="{00000000-0005-0000-0000-00002F0D0000}"/>
    <cellStyle name="Comma 2 8 2 5 3 3" xfId="7108" xr:uid="{00000000-0005-0000-0000-0000300D0000}"/>
    <cellStyle name="Comma 2 8 2 5 4" xfId="3101" xr:uid="{00000000-0005-0000-0000-0000310D0000}"/>
    <cellStyle name="Comma 2 8 2 5 5" xfId="5508" xr:uid="{00000000-0005-0000-0000-0000320D0000}"/>
    <cellStyle name="Comma 2 8 2 6" xfId="893" xr:uid="{00000000-0005-0000-0000-0000330D0000}"/>
    <cellStyle name="Comma 2 8 2 6 2" xfId="3301" xr:uid="{00000000-0005-0000-0000-0000340D0000}"/>
    <cellStyle name="Comma 2 8 2 6 3" xfId="5708" xr:uid="{00000000-0005-0000-0000-0000350D0000}"/>
    <cellStyle name="Comma 2 8 2 7" xfId="1693" xr:uid="{00000000-0005-0000-0000-0000360D0000}"/>
    <cellStyle name="Comma 2 8 2 7 2" xfId="4101" xr:uid="{00000000-0005-0000-0000-0000370D0000}"/>
    <cellStyle name="Comma 2 8 2 7 3" xfId="6508" xr:uid="{00000000-0005-0000-0000-0000380D0000}"/>
    <cellStyle name="Comma 2 8 2 8" xfId="2501" xr:uid="{00000000-0005-0000-0000-0000390D0000}"/>
    <cellStyle name="Comma 2 8 2 9" xfId="4908" xr:uid="{00000000-0005-0000-0000-00003A0D0000}"/>
    <cellStyle name="Comma 2 8 3" xfId="142" xr:uid="{00000000-0005-0000-0000-00003B0D0000}"/>
    <cellStyle name="Comma 2 8 3 2" xfId="342" xr:uid="{00000000-0005-0000-0000-00003C0D0000}"/>
    <cellStyle name="Comma 2 8 3 2 2" xfId="1143" xr:uid="{00000000-0005-0000-0000-00003D0D0000}"/>
    <cellStyle name="Comma 2 8 3 2 2 2" xfId="3551" xr:uid="{00000000-0005-0000-0000-00003E0D0000}"/>
    <cellStyle name="Comma 2 8 3 2 2 3" xfId="5958" xr:uid="{00000000-0005-0000-0000-00003F0D0000}"/>
    <cellStyle name="Comma 2 8 3 2 3" xfId="1943" xr:uid="{00000000-0005-0000-0000-0000400D0000}"/>
    <cellStyle name="Comma 2 8 3 2 3 2" xfId="4351" xr:uid="{00000000-0005-0000-0000-0000410D0000}"/>
    <cellStyle name="Comma 2 8 3 2 3 3" xfId="6758" xr:uid="{00000000-0005-0000-0000-0000420D0000}"/>
    <cellStyle name="Comma 2 8 3 2 4" xfId="2751" xr:uid="{00000000-0005-0000-0000-0000430D0000}"/>
    <cellStyle name="Comma 2 8 3 2 5" xfId="5158" xr:uid="{00000000-0005-0000-0000-0000440D0000}"/>
    <cellStyle name="Comma 2 8 3 3" xfId="542" xr:uid="{00000000-0005-0000-0000-0000450D0000}"/>
    <cellStyle name="Comma 2 8 3 3 2" xfId="1343" xr:uid="{00000000-0005-0000-0000-0000460D0000}"/>
    <cellStyle name="Comma 2 8 3 3 2 2" xfId="3751" xr:uid="{00000000-0005-0000-0000-0000470D0000}"/>
    <cellStyle name="Comma 2 8 3 3 2 3" xfId="6158" xr:uid="{00000000-0005-0000-0000-0000480D0000}"/>
    <cellStyle name="Comma 2 8 3 3 3" xfId="2143" xr:uid="{00000000-0005-0000-0000-0000490D0000}"/>
    <cellStyle name="Comma 2 8 3 3 3 2" xfId="4551" xr:uid="{00000000-0005-0000-0000-00004A0D0000}"/>
    <cellStyle name="Comma 2 8 3 3 3 3" xfId="6958" xr:uid="{00000000-0005-0000-0000-00004B0D0000}"/>
    <cellStyle name="Comma 2 8 3 3 4" xfId="2951" xr:uid="{00000000-0005-0000-0000-00004C0D0000}"/>
    <cellStyle name="Comma 2 8 3 3 5" xfId="5358" xr:uid="{00000000-0005-0000-0000-00004D0D0000}"/>
    <cellStyle name="Comma 2 8 3 4" xfId="742" xr:uid="{00000000-0005-0000-0000-00004E0D0000}"/>
    <cellStyle name="Comma 2 8 3 4 2" xfId="1543" xr:uid="{00000000-0005-0000-0000-00004F0D0000}"/>
    <cellStyle name="Comma 2 8 3 4 2 2" xfId="3951" xr:uid="{00000000-0005-0000-0000-0000500D0000}"/>
    <cellStyle name="Comma 2 8 3 4 2 3" xfId="6358" xr:uid="{00000000-0005-0000-0000-0000510D0000}"/>
    <cellStyle name="Comma 2 8 3 4 3" xfId="2343" xr:uid="{00000000-0005-0000-0000-0000520D0000}"/>
    <cellStyle name="Comma 2 8 3 4 3 2" xfId="4751" xr:uid="{00000000-0005-0000-0000-0000530D0000}"/>
    <cellStyle name="Comma 2 8 3 4 3 3" xfId="7158" xr:uid="{00000000-0005-0000-0000-0000540D0000}"/>
    <cellStyle name="Comma 2 8 3 4 4" xfId="3151" xr:uid="{00000000-0005-0000-0000-0000550D0000}"/>
    <cellStyle name="Comma 2 8 3 4 5" xfId="5558" xr:uid="{00000000-0005-0000-0000-0000560D0000}"/>
    <cellStyle name="Comma 2 8 3 5" xfId="943" xr:uid="{00000000-0005-0000-0000-0000570D0000}"/>
    <cellStyle name="Comma 2 8 3 5 2" xfId="3351" xr:uid="{00000000-0005-0000-0000-0000580D0000}"/>
    <cellStyle name="Comma 2 8 3 5 3" xfId="5758" xr:uid="{00000000-0005-0000-0000-0000590D0000}"/>
    <cellStyle name="Comma 2 8 3 6" xfId="1743" xr:uid="{00000000-0005-0000-0000-00005A0D0000}"/>
    <cellStyle name="Comma 2 8 3 6 2" xfId="4151" xr:uid="{00000000-0005-0000-0000-00005B0D0000}"/>
    <cellStyle name="Comma 2 8 3 6 3" xfId="6558" xr:uid="{00000000-0005-0000-0000-00005C0D0000}"/>
    <cellStyle name="Comma 2 8 3 7" xfId="2551" xr:uid="{00000000-0005-0000-0000-00005D0D0000}"/>
    <cellStyle name="Comma 2 8 3 8" xfId="4958" xr:uid="{00000000-0005-0000-0000-00005E0D0000}"/>
    <cellStyle name="Comma 2 8 4" xfId="242" xr:uid="{00000000-0005-0000-0000-00005F0D0000}"/>
    <cellStyle name="Comma 2 8 4 2" xfId="1043" xr:uid="{00000000-0005-0000-0000-0000600D0000}"/>
    <cellStyle name="Comma 2 8 4 2 2" xfId="3451" xr:uid="{00000000-0005-0000-0000-0000610D0000}"/>
    <cellStyle name="Comma 2 8 4 2 3" xfId="5858" xr:uid="{00000000-0005-0000-0000-0000620D0000}"/>
    <cellStyle name="Comma 2 8 4 3" xfId="1843" xr:uid="{00000000-0005-0000-0000-0000630D0000}"/>
    <cellStyle name="Comma 2 8 4 3 2" xfId="4251" xr:uid="{00000000-0005-0000-0000-0000640D0000}"/>
    <cellStyle name="Comma 2 8 4 3 3" xfId="6658" xr:uid="{00000000-0005-0000-0000-0000650D0000}"/>
    <cellStyle name="Comma 2 8 4 4" xfId="2651" xr:uid="{00000000-0005-0000-0000-0000660D0000}"/>
    <cellStyle name="Comma 2 8 4 5" xfId="5058" xr:uid="{00000000-0005-0000-0000-0000670D0000}"/>
    <cellStyle name="Comma 2 8 5" xfId="442" xr:uid="{00000000-0005-0000-0000-0000680D0000}"/>
    <cellStyle name="Comma 2 8 5 2" xfId="1243" xr:uid="{00000000-0005-0000-0000-0000690D0000}"/>
    <cellStyle name="Comma 2 8 5 2 2" xfId="3651" xr:uid="{00000000-0005-0000-0000-00006A0D0000}"/>
    <cellStyle name="Comma 2 8 5 2 3" xfId="6058" xr:uid="{00000000-0005-0000-0000-00006B0D0000}"/>
    <cellStyle name="Comma 2 8 5 3" xfId="2043" xr:uid="{00000000-0005-0000-0000-00006C0D0000}"/>
    <cellStyle name="Comma 2 8 5 3 2" xfId="4451" xr:uid="{00000000-0005-0000-0000-00006D0D0000}"/>
    <cellStyle name="Comma 2 8 5 3 3" xfId="6858" xr:uid="{00000000-0005-0000-0000-00006E0D0000}"/>
    <cellStyle name="Comma 2 8 5 4" xfId="2851" xr:uid="{00000000-0005-0000-0000-00006F0D0000}"/>
    <cellStyle name="Comma 2 8 5 5" xfId="5258" xr:uid="{00000000-0005-0000-0000-0000700D0000}"/>
    <cellStyle name="Comma 2 8 6" xfId="642" xr:uid="{00000000-0005-0000-0000-0000710D0000}"/>
    <cellStyle name="Comma 2 8 6 2" xfId="1443" xr:uid="{00000000-0005-0000-0000-0000720D0000}"/>
    <cellStyle name="Comma 2 8 6 2 2" xfId="3851" xr:uid="{00000000-0005-0000-0000-0000730D0000}"/>
    <cellStyle name="Comma 2 8 6 2 3" xfId="6258" xr:uid="{00000000-0005-0000-0000-0000740D0000}"/>
    <cellStyle name="Comma 2 8 6 3" xfId="2243" xr:uid="{00000000-0005-0000-0000-0000750D0000}"/>
    <cellStyle name="Comma 2 8 6 3 2" xfId="4651" xr:uid="{00000000-0005-0000-0000-0000760D0000}"/>
    <cellStyle name="Comma 2 8 6 3 3" xfId="7058" xr:uid="{00000000-0005-0000-0000-0000770D0000}"/>
    <cellStyle name="Comma 2 8 6 4" xfId="3051" xr:uid="{00000000-0005-0000-0000-0000780D0000}"/>
    <cellStyle name="Comma 2 8 6 5" xfId="5458" xr:uid="{00000000-0005-0000-0000-0000790D0000}"/>
    <cellStyle name="Comma 2 8 7" xfId="843" xr:uid="{00000000-0005-0000-0000-00007A0D0000}"/>
    <cellStyle name="Comma 2 8 7 2" xfId="3251" xr:uid="{00000000-0005-0000-0000-00007B0D0000}"/>
    <cellStyle name="Comma 2 8 7 3" xfId="5658" xr:uid="{00000000-0005-0000-0000-00007C0D0000}"/>
    <cellStyle name="Comma 2 8 8" xfId="1643" xr:uid="{00000000-0005-0000-0000-00007D0D0000}"/>
    <cellStyle name="Comma 2 8 8 2" xfId="4051" xr:uid="{00000000-0005-0000-0000-00007E0D0000}"/>
    <cellStyle name="Comma 2 8 8 3" xfId="6458" xr:uid="{00000000-0005-0000-0000-00007F0D0000}"/>
    <cellStyle name="Comma 2 8 9" xfId="2450" xr:uid="{00000000-0005-0000-0000-0000800D0000}"/>
    <cellStyle name="Comma 2 9" xfId="51" xr:uid="{00000000-0005-0000-0000-0000810D0000}"/>
    <cellStyle name="Comma 2 9 10" xfId="4867" xr:uid="{00000000-0005-0000-0000-0000820D0000}"/>
    <cellStyle name="Comma 2 9 2" xfId="102" xr:uid="{00000000-0005-0000-0000-0000830D0000}"/>
    <cellStyle name="Comma 2 9 2 2" xfId="202" xr:uid="{00000000-0005-0000-0000-0000840D0000}"/>
    <cellStyle name="Comma 2 9 2 2 2" xfId="402" xr:uid="{00000000-0005-0000-0000-0000850D0000}"/>
    <cellStyle name="Comma 2 9 2 2 2 2" xfId="1203" xr:uid="{00000000-0005-0000-0000-0000860D0000}"/>
    <cellStyle name="Comma 2 9 2 2 2 2 2" xfId="3611" xr:uid="{00000000-0005-0000-0000-0000870D0000}"/>
    <cellStyle name="Comma 2 9 2 2 2 2 3" xfId="6018" xr:uid="{00000000-0005-0000-0000-0000880D0000}"/>
    <cellStyle name="Comma 2 9 2 2 2 3" xfId="2003" xr:uid="{00000000-0005-0000-0000-0000890D0000}"/>
    <cellStyle name="Comma 2 9 2 2 2 3 2" xfId="4411" xr:uid="{00000000-0005-0000-0000-00008A0D0000}"/>
    <cellStyle name="Comma 2 9 2 2 2 3 3" xfId="6818" xr:uid="{00000000-0005-0000-0000-00008B0D0000}"/>
    <cellStyle name="Comma 2 9 2 2 2 4" xfId="2811" xr:uid="{00000000-0005-0000-0000-00008C0D0000}"/>
    <cellStyle name="Comma 2 9 2 2 2 5" xfId="5218" xr:uid="{00000000-0005-0000-0000-00008D0D0000}"/>
    <cellStyle name="Comma 2 9 2 2 3" xfId="602" xr:uid="{00000000-0005-0000-0000-00008E0D0000}"/>
    <cellStyle name="Comma 2 9 2 2 3 2" xfId="1403" xr:uid="{00000000-0005-0000-0000-00008F0D0000}"/>
    <cellStyle name="Comma 2 9 2 2 3 2 2" xfId="3811" xr:uid="{00000000-0005-0000-0000-0000900D0000}"/>
    <cellStyle name="Comma 2 9 2 2 3 2 3" xfId="6218" xr:uid="{00000000-0005-0000-0000-0000910D0000}"/>
    <cellStyle name="Comma 2 9 2 2 3 3" xfId="2203" xr:uid="{00000000-0005-0000-0000-0000920D0000}"/>
    <cellStyle name="Comma 2 9 2 2 3 3 2" xfId="4611" xr:uid="{00000000-0005-0000-0000-0000930D0000}"/>
    <cellStyle name="Comma 2 9 2 2 3 3 3" xfId="7018" xr:uid="{00000000-0005-0000-0000-0000940D0000}"/>
    <cellStyle name="Comma 2 9 2 2 3 4" xfId="3011" xr:uid="{00000000-0005-0000-0000-0000950D0000}"/>
    <cellStyle name="Comma 2 9 2 2 3 5" xfId="5418" xr:uid="{00000000-0005-0000-0000-0000960D0000}"/>
    <cellStyle name="Comma 2 9 2 2 4" xfId="802" xr:uid="{00000000-0005-0000-0000-0000970D0000}"/>
    <cellStyle name="Comma 2 9 2 2 4 2" xfId="1603" xr:uid="{00000000-0005-0000-0000-0000980D0000}"/>
    <cellStyle name="Comma 2 9 2 2 4 2 2" xfId="4011" xr:uid="{00000000-0005-0000-0000-0000990D0000}"/>
    <cellStyle name="Comma 2 9 2 2 4 2 3" xfId="6418" xr:uid="{00000000-0005-0000-0000-00009A0D0000}"/>
    <cellStyle name="Comma 2 9 2 2 4 3" xfId="2403" xr:uid="{00000000-0005-0000-0000-00009B0D0000}"/>
    <cellStyle name="Comma 2 9 2 2 4 3 2" xfId="4811" xr:uid="{00000000-0005-0000-0000-00009C0D0000}"/>
    <cellStyle name="Comma 2 9 2 2 4 3 3" xfId="7218" xr:uid="{00000000-0005-0000-0000-00009D0D0000}"/>
    <cellStyle name="Comma 2 9 2 2 4 4" xfId="3211" xr:uid="{00000000-0005-0000-0000-00009E0D0000}"/>
    <cellStyle name="Comma 2 9 2 2 4 5" xfId="5618" xr:uid="{00000000-0005-0000-0000-00009F0D0000}"/>
    <cellStyle name="Comma 2 9 2 2 5" xfId="1003" xr:uid="{00000000-0005-0000-0000-0000A00D0000}"/>
    <cellStyle name="Comma 2 9 2 2 5 2" xfId="3411" xr:uid="{00000000-0005-0000-0000-0000A10D0000}"/>
    <cellStyle name="Comma 2 9 2 2 5 3" xfId="5818" xr:uid="{00000000-0005-0000-0000-0000A20D0000}"/>
    <cellStyle name="Comma 2 9 2 2 6" xfId="1803" xr:uid="{00000000-0005-0000-0000-0000A30D0000}"/>
    <cellStyle name="Comma 2 9 2 2 6 2" xfId="4211" xr:uid="{00000000-0005-0000-0000-0000A40D0000}"/>
    <cellStyle name="Comma 2 9 2 2 6 3" xfId="6618" xr:uid="{00000000-0005-0000-0000-0000A50D0000}"/>
    <cellStyle name="Comma 2 9 2 2 7" xfId="2611" xr:uid="{00000000-0005-0000-0000-0000A60D0000}"/>
    <cellStyle name="Comma 2 9 2 2 8" xfId="5018" xr:uid="{00000000-0005-0000-0000-0000A70D0000}"/>
    <cellStyle name="Comma 2 9 2 3" xfId="302" xr:uid="{00000000-0005-0000-0000-0000A80D0000}"/>
    <cellStyle name="Comma 2 9 2 3 2" xfId="1103" xr:uid="{00000000-0005-0000-0000-0000A90D0000}"/>
    <cellStyle name="Comma 2 9 2 3 2 2" xfId="3511" xr:uid="{00000000-0005-0000-0000-0000AA0D0000}"/>
    <cellStyle name="Comma 2 9 2 3 2 3" xfId="5918" xr:uid="{00000000-0005-0000-0000-0000AB0D0000}"/>
    <cellStyle name="Comma 2 9 2 3 3" xfId="1903" xr:uid="{00000000-0005-0000-0000-0000AC0D0000}"/>
    <cellStyle name="Comma 2 9 2 3 3 2" xfId="4311" xr:uid="{00000000-0005-0000-0000-0000AD0D0000}"/>
    <cellStyle name="Comma 2 9 2 3 3 3" xfId="6718" xr:uid="{00000000-0005-0000-0000-0000AE0D0000}"/>
    <cellStyle name="Comma 2 9 2 3 4" xfId="2711" xr:uid="{00000000-0005-0000-0000-0000AF0D0000}"/>
    <cellStyle name="Comma 2 9 2 3 5" xfId="5118" xr:uid="{00000000-0005-0000-0000-0000B00D0000}"/>
    <cellStyle name="Comma 2 9 2 4" xfId="502" xr:uid="{00000000-0005-0000-0000-0000B10D0000}"/>
    <cellStyle name="Comma 2 9 2 4 2" xfId="1303" xr:uid="{00000000-0005-0000-0000-0000B20D0000}"/>
    <cellStyle name="Comma 2 9 2 4 2 2" xfId="3711" xr:uid="{00000000-0005-0000-0000-0000B30D0000}"/>
    <cellStyle name="Comma 2 9 2 4 2 3" xfId="6118" xr:uid="{00000000-0005-0000-0000-0000B40D0000}"/>
    <cellStyle name="Comma 2 9 2 4 3" xfId="2103" xr:uid="{00000000-0005-0000-0000-0000B50D0000}"/>
    <cellStyle name="Comma 2 9 2 4 3 2" xfId="4511" xr:uid="{00000000-0005-0000-0000-0000B60D0000}"/>
    <cellStyle name="Comma 2 9 2 4 3 3" xfId="6918" xr:uid="{00000000-0005-0000-0000-0000B70D0000}"/>
    <cellStyle name="Comma 2 9 2 4 4" xfId="2911" xr:uid="{00000000-0005-0000-0000-0000B80D0000}"/>
    <cellStyle name="Comma 2 9 2 4 5" xfId="5318" xr:uid="{00000000-0005-0000-0000-0000B90D0000}"/>
    <cellStyle name="Comma 2 9 2 5" xfId="702" xr:uid="{00000000-0005-0000-0000-0000BA0D0000}"/>
    <cellStyle name="Comma 2 9 2 5 2" xfId="1503" xr:uid="{00000000-0005-0000-0000-0000BB0D0000}"/>
    <cellStyle name="Comma 2 9 2 5 2 2" xfId="3911" xr:uid="{00000000-0005-0000-0000-0000BC0D0000}"/>
    <cellStyle name="Comma 2 9 2 5 2 3" xfId="6318" xr:uid="{00000000-0005-0000-0000-0000BD0D0000}"/>
    <cellStyle name="Comma 2 9 2 5 3" xfId="2303" xr:uid="{00000000-0005-0000-0000-0000BE0D0000}"/>
    <cellStyle name="Comma 2 9 2 5 3 2" xfId="4711" xr:uid="{00000000-0005-0000-0000-0000BF0D0000}"/>
    <cellStyle name="Comma 2 9 2 5 3 3" xfId="7118" xr:uid="{00000000-0005-0000-0000-0000C00D0000}"/>
    <cellStyle name="Comma 2 9 2 5 4" xfId="3111" xr:uid="{00000000-0005-0000-0000-0000C10D0000}"/>
    <cellStyle name="Comma 2 9 2 5 5" xfId="5518" xr:uid="{00000000-0005-0000-0000-0000C20D0000}"/>
    <cellStyle name="Comma 2 9 2 6" xfId="903" xr:uid="{00000000-0005-0000-0000-0000C30D0000}"/>
    <cellStyle name="Comma 2 9 2 6 2" xfId="3311" xr:uid="{00000000-0005-0000-0000-0000C40D0000}"/>
    <cellStyle name="Comma 2 9 2 6 3" xfId="5718" xr:uid="{00000000-0005-0000-0000-0000C50D0000}"/>
    <cellStyle name="Comma 2 9 2 7" xfId="1703" xr:uid="{00000000-0005-0000-0000-0000C60D0000}"/>
    <cellStyle name="Comma 2 9 2 7 2" xfId="4111" xr:uid="{00000000-0005-0000-0000-0000C70D0000}"/>
    <cellStyle name="Comma 2 9 2 7 3" xfId="6518" xr:uid="{00000000-0005-0000-0000-0000C80D0000}"/>
    <cellStyle name="Comma 2 9 2 8" xfId="2511" xr:uid="{00000000-0005-0000-0000-0000C90D0000}"/>
    <cellStyle name="Comma 2 9 2 9" xfId="4918" xr:uid="{00000000-0005-0000-0000-0000CA0D0000}"/>
    <cellStyle name="Comma 2 9 3" xfId="152" xr:uid="{00000000-0005-0000-0000-0000CB0D0000}"/>
    <cellStyle name="Comma 2 9 3 2" xfId="352" xr:uid="{00000000-0005-0000-0000-0000CC0D0000}"/>
    <cellStyle name="Comma 2 9 3 2 2" xfId="1153" xr:uid="{00000000-0005-0000-0000-0000CD0D0000}"/>
    <cellStyle name="Comma 2 9 3 2 2 2" xfId="3561" xr:uid="{00000000-0005-0000-0000-0000CE0D0000}"/>
    <cellStyle name="Comma 2 9 3 2 2 3" xfId="5968" xr:uid="{00000000-0005-0000-0000-0000CF0D0000}"/>
    <cellStyle name="Comma 2 9 3 2 3" xfId="1953" xr:uid="{00000000-0005-0000-0000-0000D00D0000}"/>
    <cellStyle name="Comma 2 9 3 2 3 2" xfId="4361" xr:uid="{00000000-0005-0000-0000-0000D10D0000}"/>
    <cellStyle name="Comma 2 9 3 2 3 3" xfId="6768" xr:uid="{00000000-0005-0000-0000-0000D20D0000}"/>
    <cellStyle name="Comma 2 9 3 2 4" xfId="2761" xr:uid="{00000000-0005-0000-0000-0000D30D0000}"/>
    <cellStyle name="Comma 2 9 3 2 5" xfId="5168" xr:uid="{00000000-0005-0000-0000-0000D40D0000}"/>
    <cellStyle name="Comma 2 9 3 3" xfId="552" xr:uid="{00000000-0005-0000-0000-0000D50D0000}"/>
    <cellStyle name="Comma 2 9 3 3 2" xfId="1353" xr:uid="{00000000-0005-0000-0000-0000D60D0000}"/>
    <cellStyle name="Comma 2 9 3 3 2 2" xfId="3761" xr:uid="{00000000-0005-0000-0000-0000D70D0000}"/>
    <cellStyle name="Comma 2 9 3 3 2 3" xfId="6168" xr:uid="{00000000-0005-0000-0000-0000D80D0000}"/>
    <cellStyle name="Comma 2 9 3 3 3" xfId="2153" xr:uid="{00000000-0005-0000-0000-0000D90D0000}"/>
    <cellStyle name="Comma 2 9 3 3 3 2" xfId="4561" xr:uid="{00000000-0005-0000-0000-0000DA0D0000}"/>
    <cellStyle name="Comma 2 9 3 3 3 3" xfId="6968" xr:uid="{00000000-0005-0000-0000-0000DB0D0000}"/>
    <cellStyle name="Comma 2 9 3 3 4" xfId="2961" xr:uid="{00000000-0005-0000-0000-0000DC0D0000}"/>
    <cellStyle name="Comma 2 9 3 3 5" xfId="5368" xr:uid="{00000000-0005-0000-0000-0000DD0D0000}"/>
    <cellStyle name="Comma 2 9 3 4" xfId="752" xr:uid="{00000000-0005-0000-0000-0000DE0D0000}"/>
    <cellStyle name="Comma 2 9 3 4 2" xfId="1553" xr:uid="{00000000-0005-0000-0000-0000DF0D0000}"/>
    <cellStyle name="Comma 2 9 3 4 2 2" xfId="3961" xr:uid="{00000000-0005-0000-0000-0000E00D0000}"/>
    <cellStyle name="Comma 2 9 3 4 2 3" xfId="6368" xr:uid="{00000000-0005-0000-0000-0000E10D0000}"/>
    <cellStyle name="Comma 2 9 3 4 3" xfId="2353" xr:uid="{00000000-0005-0000-0000-0000E20D0000}"/>
    <cellStyle name="Comma 2 9 3 4 3 2" xfId="4761" xr:uid="{00000000-0005-0000-0000-0000E30D0000}"/>
    <cellStyle name="Comma 2 9 3 4 3 3" xfId="7168" xr:uid="{00000000-0005-0000-0000-0000E40D0000}"/>
    <cellStyle name="Comma 2 9 3 4 4" xfId="3161" xr:uid="{00000000-0005-0000-0000-0000E50D0000}"/>
    <cellStyle name="Comma 2 9 3 4 5" xfId="5568" xr:uid="{00000000-0005-0000-0000-0000E60D0000}"/>
    <cellStyle name="Comma 2 9 3 5" xfId="953" xr:uid="{00000000-0005-0000-0000-0000E70D0000}"/>
    <cellStyle name="Comma 2 9 3 5 2" xfId="3361" xr:uid="{00000000-0005-0000-0000-0000E80D0000}"/>
    <cellStyle name="Comma 2 9 3 5 3" xfId="5768" xr:uid="{00000000-0005-0000-0000-0000E90D0000}"/>
    <cellStyle name="Comma 2 9 3 6" xfId="1753" xr:uid="{00000000-0005-0000-0000-0000EA0D0000}"/>
    <cellStyle name="Comma 2 9 3 6 2" xfId="4161" xr:uid="{00000000-0005-0000-0000-0000EB0D0000}"/>
    <cellStyle name="Comma 2 9 3 6 3" xfId="6568" xr:uid="{00000000-0005-0000-0000-0000EC0D0000}"/>
    <cellStyle name="Comma 2 9 3 7" xfId="2561" xr:uid="{00000000-0005-0000-0000-0000ED0D0000}"/>
    <cellStyle name="Comma 2 9 3 8" xfId="4968" xr:uid="{00000000-0005-0000-0000-0000EE0D0000}"/>
    <cellStyle name="Comma 2 9 4" xfId="252" xr:uid="{00000000-0005-0000-0000-0000EF0D0000}"/>
    <cellStyle name="Comma 2 9 4 2" xfId="1053" xr:uid="{00000000-0005-0000-0000-0000F00D0000}"/>
    <cellStyle name="Comma 2 9 4 2 2" xfId="3461" xr:uid="{00000000-0005-0000-0000-0000F10D0000}"/>
    <cellStyle name="Comma 2 9 4 2 3" xfId="5868" xr:uid="{00000000-0005-0000-0000-0000F20D0000}"/>
    <cellStyle name="Comma 2 9 4 3" xfId="1853" xr:uid="{00000000-0005-0000-0000-0000F30D0000}"/>
    <cellStyle name="Comma 2 9 4 3 2" xfId="4261" xr:uid="{00000000-0005-0000-0000-0000F40D0000}"/>
    <cellStyle name="Comma 2 9 4 3 3" xfId="6668" xr:uid="{00000000-0005-0000-0000-0000F50D0000}"/>
    <cellStyle name="Comma 2 9 4 4" xfId="2661" xr:uid="{00000000-0005-0000-0000-0000F60D0000}"/>
    <cellStyle name="Comma 2 9 4 5" xfId="5068" xr:uid="{00000000-0005-0000-0000-0000F70D0000}"/>
    <cellStyle name="Comma 2 9 5" xfId="452" xr:uid="{00000000-0005-0000-0000-0000F80D0000}"/>
    <cellStyle name="Comma 2 9 5 2" xfId="1253" xr:uid="{00000000-0005-0000-0000-0000F90D0000}"/>
    <cellStyle name="Comma 2 9 5 2 2" xfId="3661" xr:uid="{00000000-0005-0000-0000-0000FA0D0000}"/>
    <cellStyle name="Comma 2 9 5 2 3" xfId="6068" xr:uid="{00000000-0005-0000-0000-0000FB0D0000}"/>
    <cellStyle name="Comma 2 9 5 3" xfId="2053" xr:uid="{00000000-0005-0000-0000-0000FC0D0000}"/>
    <cellStyle name="Comma 2 9 5 3 2" xfId="4461" xr:uid="{00000000-0005-0000-0000-0000FD0D0000}"/>
    <cellStyle name="Comma 2 9 5 3 3" xfId="6868" xr:uid="{00000000-0005-0000-0000-0000FE0D0000}"/>
    <cellStyle name="Comma 2 9 5 4" xfId="2861" xr:uid="{00000000-0005-0000-0000-0000FF0D0000}"/>
    <cellStyle name="Comma 2 9 5 5" xfId="5268" xr:uid="{00000000-0005-0000-0000-0000000E0000}"/>
    <cellStyle name="Comma 2 9 6" xfId="652" xr:uid="{00000000-0005-0000-0000-0000010E0000}"/>
    <cellStyle name="Comma 2 9 6 2" xfId="1453" xr:uid="{00000000-0005-0000-0000-0000020E0000}"/>
    <cellStyle name="Comma 2 9 6 2 2" xfId="3861" xr:uid="{00000000-0005-0000-0000-0000030E0000}"/>
    <cellStyle name="Comma 2 9 6 2 3" xfId="6268" xr:uid="{00000000-0005-0000-0000-0000040E0000}"/>
    <cellStyle name="Comma 2 9 6 3" xfId="2253" xr:uid="{00000000-0005-0000-0000-0000050E0000}"/>
    <cellStyle name="Comma 2 9 6 3 2" xfId="4661" xr:uid="{00000000-0005-0000-0000-0000060E0000}"/>
    <cellStyle name="Comma 2 9 6 3 3" xfId="7068" xr:uid="{00000000-0005-0000-0000-0000070E0000}"/>
    <cellStyle name="Comma 2 9 6 4" xfId="3061" xr:uid="{00000000-0005-0000-0000-0000080E0000}"/>
    <cellStyle name="Comma 2 9 6 5" xfId="5468" xr:uid="{00000000-0005-0000-0000-0000090E0000}"/>
    <cellStyle name="Comma 2 9 7" xfId="853" xr:uid="{00000000-0005-0000-0000-00000A0E0000}"/>
    <cellStyle name="Comma 2 9 7 2" xfId="3261" xr:uid="{00000000-0005-0000-0000-00000B0E0000}"/>
    <cellStyle name="Comma 2 9 7 3" xfId="5668" xr:uid="{00000000-0005-0000-0000-00000C0E0000}"/>
    <cellStyle name="Comma 2 9 8" xfId="1653" xr:uid="{00000000-0005-0000-0000-00000D0E0000}"/>
    <cellStyle name="Comma 2 9 8 2" xfId="4061" xr:uid="{00000000-0005-0000-0000-00000E0E0000}"/>
    <cellStyle name="Comma 2 9 8 3" xfId="6468" xr:uid="{00000000-0005-0000-0000-00000F0E0000}"/>
    <cellStyle name="Comma 2 9 9" xfId="2460" xr:uid="{00000000-0005-0000-0000-0000100E0000}"/>
    <cellStyle name="Comma 3" xfId="7" xr:uid="{00000000-0005-0000-0000-0000110E0000}"/>
    <cellStyle name="Comma 3 10" xfId="63" xr:uid="{00000000-0005-0000-0000-0000120E0000}"/>
    <cellStyle name="Comma 3 10 2" xfId="163" xr:uid="{00000000-0005-0000-0000-0000130E0000}"/>
    <cellStyle name="Comma 3 10 2 2" xfId="363" xr:uid="{00000000-0005-0000-0000-0000140E0000}"/>
    <cellStyle name="Comma 3 10 2 2 2" xfId="1164" xr:uid="{00000000-0005-0000-0000-0000150E0000}"/>
    <cellStyle name="Comma 3 10 2 2 2 2" xfId="3572" xr:uid="{00000000-0005-0000-0000-0000160E0000}"/>
    <cellStyle name="Comma 3 10 2 2 2 3" xfId="5979" xr:uid="{00000000-0005-0000-0000-0000170E0000}"/>
    <cellStyle name="Comma 3 10 2 2 3" xfId="1964" xr:uid="{00000000-0005-0000-0000-0000180E0000}"/>
    <cellStyle name="Comma 3 10 2 2 3 2" xfId="4372" xr:uid="{00000000-0005-0000-0000-0000190E0000}"/>
    <cellStyle name="Comma 3 10 2 2 3 3" xfId="6779" xr:uid="{00000000-0005-0000-0000-00001A0E0000}"/>
    <cellStyle name="Comma 3 10 2 2 4" xfId="2772" xr:uid="{00000000-0005-0000-0000-00001B0E0000}"/>
    <cellStyle name="Comma 3 10 2 2 5" xfId="5179" xr:uid="{00000000-0005-0000-0000-00001C0E0000}"/>
    <cellStyle name="Comma 3 10 2 3" xfId="563" xr:uid="{00000000-0005-0000-0000-00001D0E0000}"/>
    <cellStyle name="Comma 3 10 2 3 2" xfId="1364" xr:uid="{00000000-0005-0000-0000-00001E0E0000}"/>
    <cellStyle name="Comma 3 10 2 3 2 2" xfId="3772" xr:uid="{00000000-0005-0000-0000-00001F0E0000}"/>
    <cellStyle name="Comma 3 10 2 3 2 3" xfId="6179" xr:uid="{00000000-0005-0000-0000-0000200E0000}"/>
    <cellStyle name="Comma 3 10 2 3 3" xfId="2164" xr:uid="{00000000-0005-0000-0000-0000210E0000}"/>
    <cellStyle name="Comma 3 10 2 3 3 2" xfId="4572" xr:uid="{00000000-0005-0000-0000-0000220E0000}"/>
    <cellStyle name="Comma 3 10 2 3 3 3" xfId="6979" xr:uid="{00000000-0005-0000-0000-0000230E0000}"/>
    <cellStyle name="Comma 3 10 2 3 4" xfId="2972" xr:uid="{00000000-0005-0000-0000-0000240E0000}"/>
    <cellStyle name="Comma 3 10 2 3 5" xfId="5379" xr:uid="{00000000-0005-0000-0000-0000250E0000}"/>
    <cellStyle name="Comma 3 10 2 4" xfId="763" xr:uid="{00000000-0005-0000-0000-0000260E0000}"/>
    <cellStyle name="Comma 3 10 2 4 2" xfId="1564" xr:uid="{00000000-0005-0000-0000-0000270E0000}"/>
    <cellStyle name="Comma 3 10 2 4 2 2" xfId="3972" xr:uid="{00000000-0005-0000-0000-0000280E0000}"/>
    <cellStyle name="Comma 3 10 2 4 2 3" xfId="6379" xr:uid="{00000000-0005-0000-0000-0000290E0000}"/>
    <cellStyle name="Comma 3 10 2 4 3" xfId="2364" xr:uid="{00000000-0005-0000-0000-00002A0E0000}"/>
    <cellStyle name="Comma 3 10 2 4 3 2" xfId="4772" xr:uid="{00000000-0005-0000-0000-00002B0E0000}"/>
    <cellStyle name="Comma 3 10 2 4 3 3" xfId="7179" xr:uid="{00000000-0005-0000-0000-00002C0E0000}"/>
    <cellStyle name="Comma 3 10 2 4 4" xfId="3172" xr:uid="{00000000-0005-0000-0000-00002D0E0000}"/>
    <cellStyle name="Comma 3 10 2 4 5" xfId="5579" xr:uid="{00000000-0005-0000-0000-00002E0E0000}"/>
    <cellStyle name="Comma 3 10 2 5" xfId="964" xr:uid="{00000000-0005-0000-0000-00002F0E0000}"/>
    <cellStyle name="Comma 3 10 2 5 2" xfId="3372" xr:uid="{00000000-0005-0000-0000-0000300E0000}"/>
    <cellStyle name="Comma 3 10 2 5 3" xfId="5779" xr:uid="{00000000-0005-0000-0000-0000310E0000}"/>
    <cellStyle name="Comma 3 10 2 6" xfId="1764" xr:uid="{00000000-0005-0000-0000-0000320E0000}"/>
    <cellStyle name="Comma 3 10 2 6 2" xfId="4172" xr:uid="{00000000-0005-0000-0000-0000330E0000}"/>
    <cellStyle name="Comma 3 10 2 6 3" xfId="6579" xr:uid="{00000000-0005-0000-0000-0000340E0000}"/>
    <cellStyle name="Comma 3 10 2 7" xfId="2572" xr:uid="{00000000-0005-0000-0000-0000350E0000}"/>
    <cellStyle name="Comma 3 10 2 8" xfId="4979" xr:uid="{00000000-0005-0000-0000-0000360E0000}"/>
    <cellStyle name="Comma 3 10 3" xfId="263" xr:uid="{00000000-0005-0000-0000-0000370E0000}"/>
    <cellStyle name="Comma 3 10 3 2" xfId="1064" xr:uid="{00000000-0005-0000-0000-0000380E0000}"/>
    <cellStyle name="Comma 3 10 3 2 2" xfId="3472" xr:uid="{00000000-0005-0000-0000-0000390E0000}"/>
    <cellStyle name="Comma 3 10 3 2 3" xfId="5879" xr:uid="{00000000-0005-0000-0000-00003A0E0000}"/>
    <cellStyle name="Comma 3 10 3 3" xfId="1864" xr:uid="{00000000-0005-0000-0000-00003B0E0000}"/>
    <cellStyle name="Comma 3 10 3 3 2" xfId="4272" xr:uid="{00000000-0005-0000-0000-00003C0E0000}"/>
    <cellStyle name="Comma 3 10 3 3 3" xfId="6679" xr:uid="{00000000-0005-0000-0000-00003D0E0000}"/>
    <cellStyle name="Comma 3 10 3 4" xfId="2672" xr:uid="{00000000-0005-0000-0000-00003E0E0000}"/>
    <cellStyle name="Comma 3 10 3 5" xfId="5079" xr:uid="{00000000-0005-0000-0000-00003F0E0000}"/>
    <cellStyle name="Comma 3 10 4" xfId="463" xr:uid="{00000000-0005-0000-0000-0000400E0000}"/>
    <cellStyle name="Comma 3 10 4 2" xfId="1264" xr:uid="{00000000-0005-0000-0000-0000410E0000}"/>
    <cellStyle name="Comma 3 10 4 2 2" xfId="3672" xr:uid="{00000000-0005-0000-0000-0000420E0000}"/>
    <cellStyle name="Comma 3 10 4 2 3" xfId="6079" xr:uid="{00000000-0005-0000-0000-0000430E0000}"/>
    <cellStyle name="Comma 3 10 4 3" xfId="2064" xr:uid="{00000000-0005-0000-0000-0000440E0000}"/>
    <cellStyle name="Comma 3 10 4 3 2" xfId="4472" xr:uid="{00000000-0005-0000-0000-0000450E0000}"/>
    <cellStyle name="Comma 3 10 4 3 3" xfId="6879" xr:uid="{00000000-0005-0000-0000-0000460E0000}"/>
    <cellStyle name="Comma 3 10 4 4" xfId="2872" xr:uid="{00000000-0005-0000-0000-0000470E0000}"/>
    <cellStyle name="Comma 3 10 4 5" xfId="5279" xr:uid="{00000000-0005-0000-0000-0000480E0000}"/>
    <cellStyle name="Comma 3 10 5" xfId="663" xr:uid="{00000000-0005-0000-0000-0000490E0000}"/>
    <cellStyle name="Comma 3 10 5 2" xfId="1464" xr:uid="{00000000-0005-0000-0000-00004A0E0000}"/>
    <cellStyle name="Comma 3 10 5 2 2" xfId="3872" xr:uid="{00000000-0005-0000-0000-00004B0E0000}"/>
    <cellStyle name="Comma 3 10 5 2 3" xfId="6279" xr:uid="{00000000-0005-0000-0000-00004C0E0000}"/>
    <cellStyle name="Comma 3 10 5 3" xfId="2264" xr:uid="{00000000-0005-0000-0000-00004D0E0000}"/>
    <cellStyle name="Comma 3 10 5 3 2" xfId="4672" xr:uid="{00000000-0005-0000-0000-00004E0E0000}"/>
    <cellStyle name="Comma 3 10 5 3 3" xfId="7079" xr:uid="{00000000-0005-0000-0000-00004F0E0000}"/>
    <cellStyle name="Comma 3 10 5 4" xfId="3072" xr:uid="{00000000-0005-0000-0000-0000500E0000}"/>
    <cellStyle name="Comma 3 10 5 5" xfId="5479" xr:uid="{00000000-0005-0000-0000-0000510E0000}"/>
    <cellStyle name="Comma 3 10 6" xfId="864" xr:uid="{00000000-0005-0000-0000-0000520E0000}"/>
    <cellStyle name="Comma 3 10 6 2" xfId="3272" xr:uid="{00000000-0005-0000-0000-0000530E0000}"/>
    <cellStyle name="Comma 3 10 6 3" xfId="5679" xr:uid="{00000000-0005-0000-0000-0000540E0000}"/>
    <cellStyle name="Comma 3 10 7" xfId="1664" xr:uid="{00000000-0005-0000-0000-0000550E0000}"/>
    <cellStyle name="Comma 3 10 7 2" xfId="4072" xr:uid="{00000000-0005-0000-0000-0000560E0000}"/>
    <cellStyle name="Comma 3 10 7 3" xfId="6479" xr:uid="{00000000-0005-0000-0000-0000570E0000}"/>
    <cellStyle name="Comma 3 10 8" xfId="2472" xr:uid="{00000000-0005-0000-0000-0000580E0000}"/>
    <cellStyle name="Comma 3 10 9" xfId="4879" xr:uid="{00000000-0005-0000-0000-0000590E0000}"/>
    <cellStyle name="Comma 3 11" xfId="113" xr:uid="{00000000-0005-0000-0000-00005A0E0000}"/>
    <cellStyle name="Comma 3 11 2" xfId="313" xr:uid="{00000000-0005-0000-0000-00005B0E0000}"/>
    <cellStyle name="Comma 3 11 2 2" xfId="1114" xr:uid="{00000000-0005-0000-0000-00005C0E0000}"/>
    <cellStyle name="Comma 3 11 2 2 2" xfId="3522" xr:uid="{00000000-0005-0000-0000-00005D0E0000}"/>
    <cellStyle name="Comma 3 11 2 2 3" xfId="5929" xr:uid="{00000000-0005-0000-0000-00005E0E0000}"/>
    <cellStyle name="Comma 3 11 2 3" xfId="1914" xr:uid="{00000000-0005-0000-0000-00005F0E0000}"/>
    <cellStyle name="Comma 3 11 2 3 2" xfId="4322" xr:uid="{00000000-0005-0000-0000-0000600E0000}"/>
    <cellStyle name="Comma 3 11 2 3 3" xfId="6729" xr:uid="{00000000-0005-0000-0000-0000610E0000}"/>
    <cellStyle name="Comma 3 11 2 4" xfId="2722" xr:uid="{00000000-0005-0000-0000-0000620E0000}"/>
    <cellStyle name="Comma 3 11 2 5" xfId="5129" xr:uid="{00000000-0005-0000-0000-0000630E0000}"/>
    <cellStyle name="Comma 3 11 3" xfId="513" xr:uid="{00000000-0005-0000-0000-0000640E0000}"/>
    <cellStyle name="Comma 3 11 3 2" xfId="1314" xr:uid="{00000000-0005-0000-0000-0000650E0000}"/>
    <cellStyle name="Comma 3 11 3 2 2" xfId="3722" xr:uid="{00000000-0005-0000-0000-0000660E0000}"/>
    <cellStyle name="Comma 3 11 3 2 3" xfId="6129" xr:uid="{00000000-0005-0000-0000-0000670E0000}"/>
    <cellStyle name="Comma 3 11 3 3" xfId="2114" xr:uid="{00000000-0005-0000-0000-0000680E0000}"/>
    <cellStyle name="Comma 3 11 3 3 2" xfId="4522" xr:uid="{00000000-0005-0000-0000-0000690E0000}"/>
    <cellStyle name="Comma 3 11 3 3 3" xfId="6929" xr:uid="{00000000-0005-0000-0000-00006A0E0000}"/>
    <cellStyle name="Comma 3 11 3 4" xfId="2922" xr:uid="{00000000-0005-0000-0000-00006B0E0000}"/>
    <cellStyle name="Comma 3 11 3 5" xfId="5329" xr:uid="{00000000-0005-0000-0000-00006C0E0000}"/>
    <cellStyle name="Comma 3 11 4" xfId="713" xr:uid="{00000000-0005-0000-0000-00006D0E0000}"/>
    <cellStyle name="Comma 3 11 4 2" xfId="1514" xr:uid="{00000000-0005-0000-0000-00006E0E0000}"/>
    <cellStyle name="Comma 3 11 4 2 2" xfId="3922" xr:uid="{00000000-0005-0000-0000-00006F0E0000}"/>
    <cellStyle name="Comma 3 11 4 2 3" xfId="6329" xr:uid="{00000000-0005-0000-0000-0000700E0000}"/>
    <cellStyle name="Comma 3 11 4 3" xfId="2314" xr:uid="{00000000-0005-0000-0000-0000710E0000}"/>
    <cellStyle name="Comma 3 11 4 3 2" xfId="4722" xr:uid="{00000000-0005-0000-0000-0000720E0000}"/>
    <cellStyle name="Comma 3 11 4 3 3" xfId="7129" xr:uid="{00000000-0005-0000-0000-0000730E0000}"/>
    <cellStyle name="Comma 3 11 4 4" xfId="3122" xr:uid="{00000000-0005-0000-0000-0000740E0000}"/>
    <cellStyle name="Comma 3 11 4 5" xfId="5529" xr:uid="{00000000-0005-0000-0000-0000750E0000}"/>
    <cellStyle name="Comma 3 11 5" xfId="914" xr:uid="{00000000-0005-0000-0000-0000760E0000}"/>
    <cellStyle name="Comma 3 11 5 2" xfId="3322" xr:uid="{00000000-0005-0000-0000-0000770E0000}"/>
    <cellStyle name="Comma 3 11 5 3" xfId="5729" xr:uid="{00000000-0005-0000-0000-0000780E0000}"/>
    <cellStyle name="Comma 3 11 6" xfId="1714" xr:uid="{00000000-0005-0000-0000-0000790E0000}"/>
    <cellStyle name="Comma 3 11 6 2" xfId="4122" xr:uid="{00000000-0005-0000-0000-00007A0E0000}"/>
    <cellStyle name="Comma 3 11 6 3" xfId="6529" xr:uid="{00000000-0005-0000-0000-00007B0E0000}"/>
    <cellStyle name="Comma 3 11 7" xfId="2522" xr:uid="{00000000-0005-0000-0000-00007C0E0000}"/>
    <cellStyle name="Comma 3 11 8" xfId="4929" xr:uid="{00000000-0005-0000-0000-00007D0E0000}"/>
    <cellStyle name="Comma 3 12" xfId="213" xr:uid="{00000000-0005-0000-0000-00007E0E0000}"/>
    <cellStyle name="Comma 3 12 2" xfId="1014" xr:uid="{00000000-0005-0000-0000-00007F0E0000}"/>
    <cellStyle name="Comma 3 12 2 2" xfId="3422" xr:uid="{00000000-0005-0000-0000-0000800E0000}"/>
    <cellStyle name="Comma 3 12 2 3" xfId="5829" xr:uid="{00000000-0005-0000-0000-0000810E0000}"/>
    <cellStyle name="Comma 3 12 3" xfId="1814" xr:uid="{00000000-0005-0000-0000-0000820E0000}"/>
    <cellStyle name="Comma 3 12 3 2" xfId="4222" xr:uid="{00000000-0005-0000-0000-0000830E0000}"/>
    <cellStyle name="Comma 3 12 3 3" xfId="6629" xr:uid="{00000000-0005-0000-0000-0000840E0000}"/>
    <cellStyle name="Comma 3 12 4" xfId="2622" xr:uid="{00000000-0005-0000-0000-0000850E0000}"/>
    <cellStyle name="Comma 3 12 5" xfId="5029" xr:uid="{00000000-0005-0000-0000-0000860E0000}"/>
    <cellStyle name="Comma 3 13" xfId="413" xr:uid="{00000000-0005-0000-0000-0000870E0000}"/>
    <cellStyle name="Comma 3 13 2" xfId="1214" xr:uid="{00000000-0005-0000-0000-0000880E0000}"/>
    <cellStyle name="Comma 3 13 2 2" xfId="3622" xr:uid="{00000000-0005-0000-0000-0000890E0000}"/>
    <cellStyle name="Comma 3 13 2 3" xfId="6029" xr:uid="{00000000-0005-0000-0000-00008A0E0000}"/>
    <cellStyle name="Comma 3 13 3" xfId="2014" xr:uid="{00000000-0005-0000-0000-00008B0E0000}"/>
    <cellStyle name="Comma 3 13 3 2" xfId="4422" xr:uid="{00000000-0005-0000-0000-00008C0E0000}"/>
    <cellStyle name="Comma 3 13 3 3" xfId="6829" xr:uid="{00000000-0005-0000-0000-00008D0E0000}"/>
    <cellStyle name="Comma 3 13 4" xfId="2822" xr:uid="{00000000-0005-0000-0000-00008E0E0000}"/>
    <cellStyle name="Comma 3 13 5" xfId="5229" xr:uid="{00000000-0005-0000-0000-00008F0E0000}"/>
    <cellStyle name="Comma 3 14" xfId="613" xr:uid="{00000000-0005-0000-0000-0000900E0000}"/>
    <cellStyle name="Comma 3 14 2" xfId="1414" xr:uid="{00000000-0005-0000-0000-0000910E0000}"/>
    <cellStyle name="Comma 3 14 2 2" xfId="3822" xr:uid="{00000000-0005-0000-0000-0000920E0000}"/>
    <cellStyle name="Comma 3 14 2 3" xfId="6229" xr:uid="{00000000-0005-0000-0000-0000930E0000}"/>
    <cellStyle name="Comma 3 14 3" xfId="2214" xr:uid="{00000000-0005-0000-0000-0000940E0000}"/>
    <cellStyle name="Comma 3 14 3 2" xfId="4622" xr:uid="{00000000-0005-0000-0000-0000950E0000}"/>
    <cellStyle name="Comma 3 14 3 3" xfId="7029" xr:uid="{00000000-0005-0000-0000-0000960E0000}"/>
    <cellStyle name="Comma 3 14 4" xfId="3022" xr:uid="{00000000-0005-0000-0000-0000970E0000}"/>
    <cellStyle name="Comma 3 14 5" xfId="5429" xr:uid="{00000000-0005-0000-0000-0000980E0000}"/>
    <cellStyle name="Comma 3 15" xfId="814" xr:uid="{00000000-0005-0000-0000-0000990E0000}"/>
    <cellStyle name="Comma 3 15 2" xfId="3222" xr:uid="{00000000-0005-0000-0000-00009A0E0000}"/>
    <cellStyle name="Comma 3 15 3" xfId="5629" xr:uid="{00000000-0005-0000-0000-00009B0E0000}"/>
    <cellStyle name="Comma 3 16" xfId="1614" xr:uid="{00000000-0005-0000-0000-00009C0E0000}"/>
    <cellStyle name="Comma 3 16 2" xfId="4022" xr:uid="{00000000-0005-0000-0000-00009D0E0000}"/>
    <cellStyle name="Comma 3 16 3" xfId="6429" xr:uid="{00000000-0005-0000-0000-00009E0E0000}"/>
    <cellStyle name="Comma 3 17" xfId="2417" xr:uid="{00000000-0005-0000-0000-00009F0E0000}"/>
    <cellStyle name="Comma 3 18" xfId="4824" xr:uid="{00000000-0005-0000-0000-0000A00E0000}"/>
    <cellStyle name="Comma 3 2" xfId="12" xr:uid="{00000000-0005-0000-0000-0000A10E0000}"/>
    <cellStyle name="Comma 3 2 10" xfId="615" xr:uid="{00000000-0005-0000-0000-0000A20E0000}"/>
    <cellStyle name="Comma 3 2 10 2" xfId="1416" xr:uid="{00000000-0005-0000-0000-0000A30E0000}"/>
    <cellStyle name="Comma 3 2 10 2 2" xfId="3824" xr:uid="{00000000-0005-0000-0000-0000A40E0000}"/>
    <cellStyle name="Comma 3 2 10 2 3" xfId="6231" xr:uid="{00000000-0005-0000-0000-0000A50E0000}"/>
    <cellStyle name="Comma 3 2 10 3" xfId="2216" xr:uid="{00000000-0005-0000-0000-0000A60E0000}"/>
    <cellStyle name="Comma 3 2 10 3 2" xfId="4624" xr:uid="{00000000-0005-0000-0000-0000A70E0000}"/>
    <cellStyle name="Comma 3 2 10 3 3" xfId="7031" xr:uid="{00000000-0005-0000-0000-0000A80E0000}"/>
    <cellStyle name="Comma 3 2 10 4" xfId="3024" xr:uid="{00000000-0005-0000-0000-0000A90E0000}"/>
    <cellStyle name="Comma 3 2 10 5" xfId="5431" xr:uid="{00000000-0005-0000-0000-0000AA0E0000}"/>
    <cellStyle name="Comma 3 2 11" xfId="816" xr:uid="{00000000-0005-0000-0000-0000AB0E0000}"/>
    <cellStyle name="Comma 3 2 11 2" xfId="3224" xr:uid="{00000000-0005-0000-0000-0000AC0E0000}"/>
    <cellStyle name="Comma 3 2 11 3" xfId="5631" xr:uid="{00000000-0005-0000-0000-0000AD0E0000}"/>
    <cellStyle name="Comma 3 2 12" xfId="1616" xr:uid="{00000000-0005-0000-0000-0000AE0E0000}"/>
    <cellStyle name="Comma 3 2 12 2" xfId="4024" xr:uid="{00000000-0005-0000-0000-0000AF0E0000}"/>
    <cellStyle name="Comma 3 2 12 3" xfId="6431" xr:uid="{00000000-0005-0000-0000-0000B00E0000}"/>
    <cellStyle name="Comma 3 2 13" xfId="2422" xr:uid="{00000000-0005-0000-0000-0000B10E0000}"/>
    <cellStyle name="Comma 3 2 14" xfId="4829" xr:uid="{00000000-0005-0000-0000-0000B20E0000}"/>
    <cellStyle name="Comma 3 2 2" xfId="24" xr:uid="{00000000-0005-0000-0000-0000B30E0000}"/>
    <cellStyle name="Comma 3 2 2 10" xfId="4840" xr:uid="{00000000-0005-0000-0000-0000B40E0000}"/>
    <cellStyle name="Comma 3 2 2 2" xfId="75" xr:uid="{00000000-0005-0000-0000-0000B50E0000}"/>
    <cellStyle name="Comma 3 2 2 2 2" xfId="175" xr:uid="{00000000-0005-0000-0000-0000B60E0000}"/>
    <cellStyle name="Comma 3 2 2 2 2 2" xfId="375" xr:uid="{00000000-0005-0000-0000-0000B70E0000}"/>
    <cellStyle name="Comma 3 2 2 2 2 2 2" xfId="1176" xr:uid="{00000000-0005-0000-0000-0000B80E0000}"/>
    <cellStyle name="Comma 3 2 2 2 2 2 2 2" xfId="3584" xr:uid="{00000000-0005-0000-0000-0000B90E0000}"/>
    <cellStyle name="Comma 3 2 2 2 2 2 2 3" xfId="5991" xr:uid="{00000000-0005-0000-0000-0000BA0E0000}"/>
    <cellStyle name="Comma 3 2 2 2 2 2 3" xfId="1976" xr:uid="{00000000-0005-0000-0000-0000BB0E0000}"/>
    <cellStyle name="Comma 3 2 2 2 2 2 3 2" xfId="4384" xr:uid="{00000000-0005-0000-0000-0000BC0E0000}"/>
    <cellStyle name="Comma 3 2 2 2 2 2 3 3" xfId="6791" xr:uid="{00000000-0005-0000-0000-0000BD0E0000}"/>
    <cellStyle name="Comma 3 2 2 2 2 2 4" xfId="2784" xr:uid="{00000000-0005-0000-0000-0000BE0E0000}"/>
    <cellStyle name="Comma 3 2 2 2 2 2 5" xfId="5191" xr:uid="{00000000-0005-0000-0000-0000BF0E0000}"/>
    <cellStyle name="Comma 3 2 2 2 2 3" xfId="575" xr:uid="{00000000-0005-0000-0000-0000C00E0000}"/>
    <cellStyle name="Comma 3 2 2 2 2 3 2" xfId="1376" xr:uid="{00000000-0005-0000-0000-0000C10E0000}"/>
    <cellStyle name="Comma 3 2 2 2 2 3 2 2" xfId="3784" xr:uid="{00000000-0005-0000-0000-0000C20E0000}"/>
    <cellStyle name="Comma 3 2 2 2 2 3 2 3" xfId="6191" xr:uid="{00000000-0005-0000-0000-0000C30E0000}"/>
    <cellStyle name="Comma 3 2 2 2 2 3 3" xfId="2176" xr:uid="{00000000-0005-0000-0000-0000C40E0000}"/>
    <cellStyle name="Comma 3 2 2 2 2 3 3 2" xfId="4584" xr:uid="{00000000-0005-0000-0000-0000C50E0000}"/>
    <cellStyle name="Comma 3 2 2 2 2 3 3 3" xfId="6991" xr:uid="{00000000-0005-0000-0000-0000C60E0000}"/>
    <cellStyle name="Comma 3 2 2 2 2 3 4" xfId="2984" xr:uid="{00000000-0005-0000-0000-0000C70E0000}"/>
    <cellStyle name="Comma 3 2 2 2 2 3 5" xfId="5391" xr:uid="{00000000-0005-0000-0000-0000C80E0000}"/>
    <cellStyle name="Comma 3 2 2 2 2 4" xfId="775" xr:uid="{00000000-0005-0000-0000-0000C90E0000}"/>
    <cellStyle name="Comma 3 2 2 2 2 4 2" xfId="1576" xr:uid="{00000000-0005-0000-0000-0000CA0E0000}"/>
    <cellStyle name="Comma 3 2 2 2 2 4 2 2" xfId="3984" xr:uid="{00000000-0005-0000-0000-0000CB0E0000}"/>
    <cellStyle name="Comma 3 2 2 2 2 4 2 3" xfId="6391" xr:uid="{00000000-0005-0000-0000-0000CC0E0000}"/>
    <cellStyle name="Comma 3 2 2 2 2 4 3" xfId="2376" xr:uid="{00000000-0005-0000-0000-0000CD0E0000}"/>
    <cellStyle name="Comma 3 2 2 2 2 4 3 2" xfId="4784" xr:uid="{00000000-0005-0000-0000-0000CE0E0000}"/>
    <cellStyle name="Comma 3 2 2 2 2 4 3 3" xfId="7191" xr:uid="{00000000-0005-0000-0000-0000CF0E0000}"/>
    <cellStyle name="Comma 3 2 2 2 2 4 4" xfId="3184" xr:uid="{00000000-0005-0000-0000-0000D00E0000}"/>
    <cellStyle name="Comma 3 2 2 2 2 4 5" xfId="5591" xr:uid="{00000000-0005-0000-0000-0000D10E0000}"/>
    <cellStyle name="Comma 3 2 2 2 2 5" xfId="976" xr:uid="{00000000-0005-0000-0000-0000D20E0000}"/>
    <cellStyle name="Comma 3 2 2 2 2 5 2" xfId="3384" xr:uid="{00000000-0005-0000-0000-0000D30E0000}"/>
    <cellStyle name="Comma 3 2 2 2 2 5 3" xfId="5791" xr:uid="{00000000-0005-0000-0000-0000D40E0000}"/>
    <cellStyle name="Comma 3 2 2 2 2 6" xfId="1776" xr:uid="{00000000-0005-0000-0000-0000D50E0000}"/>
    <cellStyle name="Comma 3 2 2 2 2 6 2" xfId="4184" xr:uid="{00000000-0005-0000-0000-0000D60E0000}"/>
    <cellStyle name="Comma 3 2 2 2 2 6 3" xfId="6591" xr:uid="{00000000-0005-0000-0000-0000D70E0000}"/>
    <cellStyle name="Comma 3 2 2 2 2 7" xfId="2584" xr:uid="{00000000-0005-0000-0000-0000D80E0000}"/>
    <cellStyle name="Comma 3 2 2 2 2 8" xfId="4991" xr:uid="{00000000-0005-0000-0000-0000D90E0000}"/>
    <cellStyle name="Comma 3 2 2 2 3" xfId="275" xr:uid="{00000000-0005-0000-0000-0000DA0E0000}"/>
    <cellStyle name="Comma 3 2 2 2 3 2" xfId="1076" xr:uid="{00000000-0005-0000-0000-0000DB0E0000}"/>
    <cellStyle name="Comma 3 2 2 2 3 2 2" xfId="3484" xr:uid="{00000000-0005-0000-0000-0000DC0E0000}"/>
    <cellStyle name="Comma 3 2 2 2 3 2 3" xfId="5891" xr:uid="{00000000-0005-0000-0000-0000DD0E0000}"/>
    <cellStyle name="Comma 3 2 2 2 3 3" xfId="1876" xr:uid="{00000000-0005-0000-0000-0000DE0E0000}"/>
    <cellStyle name="Comma 3 2 2 2 3 3 2" xfId="4284" xr:uid="{00000000-0005-0000-0000-0000DF0E0000}"/>
    <cellStyle name="Comma 3 2 2 2 3 3 3" xfId="6691" xr:uid="{00000000-0005-0000-0000-0000E00E0000}"/>
    <cellStyle name="Comma 3 2 2 2 3 4" xfId="2684" xr:uid="{00000000-0005-0000-0000-0000E10E0000}"/>
    <cellStyle name="Comma 3 2 2 2 3 5" xfId="5091" xr:uid="{00000000-0005-0000-0000-0000E20E0000}"/>
    <cellStyle name="Comma 3 2 2 2 4" xfId="475" xr:uid="{00000000-0005-0000-0000-0000E30E0000}"/>
    <cellStyle name="Comma 3 2 2 2 4 2" xfId="1276" xr:uid="{00000000-0005-0000-0000-0000E40E0000}"/>
    <cellStyle name="Comma 3 2 2 2 4 2 2" xfId="3684" xr:uid="{00000000-0005-0000-0000-0000E50E0000}"/>
    <cellStyle name="Comma 3 2 2 2 4 2 3" xfId="6091" xr:uid="{00000000-0005-0000-0000-0000E60E0000}"/>
    <cellStyle name="Comma 3 2 2 2 4 3" xfId="2076" xr:uid="{00000000-0005-0000-0000-0000E70E0000}"/>
    <cellStyle name="Comma 3 2 2 2 4 3 2" xfId="4484" xr:uid="{00000000-0005-0000-0000-0000E80E0000}"/>
    <cellStyle name="Comma 3 2 2 2 4 3 3" xfId="6891" xr:uid="{00000000-0005-0000-0000-0000E90E0000}"/>
    <cellStyle name="Comma 3 2 2 2 4 4" xfId="2884" xr:uid="{00000000-0005-0000-0000-0000EA0E0000}"/>
    <cellStyle name="Comma 3 2 2 2 4 5" xfId="5291" xr:uid="{00000000-0005-0000-0000-0000EB0E0000}"/>
    <cellStyle name="Comma 3 2 2 2 5" xfId="675" xr:uid="{00000000-0005-0000-0000-0000EC0E0000}"/>
    <cellStyle name="Comma 3 2 2 2 5 2" xfId="1476" xr:uid="{00000000-0005-0000-0000-0000ED0E0000}"/>
    <cellStyle name="Comma 3 2 2 2 5 2 2" xfId="3884" xr:uid="{00000000-0005-0000-0000-0000EE0E0000}"/>
    <cellStyle name="Comma 3 2 2 2 5 2 3" xfId="6291" xr:uid="{00000000-0005-0000-0000-0000EF0E0000}"/>
    <cellStyle name="Comma 3 2 2 2 5 3" xfId="2276" xr:uid="{00000000-0005-0000-0000-0000F00E0000}"/>
    <cellStyle name="Comma 3 2 2 2 5 3 2" xfId="4684" xr:uid="{00000000-0005-0000-0000-0000F10E0000}"/>
    <cellStyle name="Comma 3 2 2 2 5 3 3" xfId="7091" xr:uid="{00000000-0005-0000-0000-0000F20E0000}"/>
    <cellStyle name="Comma 3 2 2 2 5 4" xfId="3084" xr:uid="{00000000-0005-0000-0000-0000F30E0000}"/>
    <cellStyle name="Comma 3 2 2 2 5 5" xfId="5491" xr:uid="{00000000-0005-0000-0000-0000F40E0000}"/>
    <cellStyle name="Comma 3 2 2 2 6" xfId="876" xr:uid="{00000000-0005-0000-0000-0000F50E0000}"/>
    <cellStyle name="Comma 3 2 2 2 6 2" xfId="3284" xr:uid="{00000000-0005-0000-0000-0000F60E0000}"/>
    <cellStyle name="Comma 3 2 2 2 6 3" xfId="5691" xr:uid="{00000000-0005-0000-0000-0000F70E0000}"/>
    <cellStyle name="Comma 3 2 2 2 7" xfId="1676" xr:uid="{00000000-0005-0000-0000-0000F80E0000}"/>
    <cellStyle name="Comma 3 2 2 2 7 2" xfId="4084" xr:uid="{00000000-0005-0000-0000-0000F90E0000}"/>
    <cellStyle name="Comma 3 2 2 2 7 3" xfId="6491" xr:uid="{00000000-0005-0000-0000-0000FA0E0000}"/>
    <cellStyle name="Comma 3 2 2 2 8" xfId="2484" xr:uid="{00000000-0005-0000-0000-0000FB0E0000}"/>
    <cellStyle name="Comma 3 2 2 2 9" xfId="4891" xr:uid="{00000000-0005-0000-0000-0000FC0E0000}"/>
    <cellStyle name="Comma 3 2 2 3" xfId="125" xr:uid="{00000000-0005-0000-0000-0000FD0E0000}"/>
    <cellStyle name="Comma 3 2 2 3 2" xfId="325" xr:uid="{00000000-0005-0000-0000-0000FE0E0000}"/>
    <cellStyle name="Comma 3 2 2 3 2 2" xfId="1126" xr:uid="{00000000-0005-0000-0000-0000FF0E0000}"/>
    <cellStyle name="Comma 3 2 2 3 2 2 2" xfId="3534" xr:uid="{00000000-0005-0000-0000-0000000F0000}"/>
    <cellStyle name="Comma 3 2 2 3 2 2 3" xfId="5941" xr:uid="{00000000-0005-0000-0000-0000010F0000}"/>
    <cellStyle name="Comma 3 2 2 3 2 3" xfId="1926" xr:uid="{00000000-0005-0000-0000-0000020F0000}"/>
    <cellStyle name="Comma 3 2 2 3 2 3 2" xfId="4334" xr:uid="{00000000-0005-0000-0000-0000030F0000}"/>
    <cellStyle name="Comma 3 2 2 3 2 3 3" xfId="6741" xr:uid="{00000000-0005-0000-0000-0000040F0000}"/>
    <cellStyle name="Comma 3 2 2 3 2 4" xfId="2734" xr:uid="{00000000-0005-0000-0000-0000050F0000}"/>
    <cellStyle name="Comma 3 2 2 3 2 5" xfId="5141" xr:uid="{00000000-0005-0000-0000-0000060F0000}"/>
    <cellStyle name="Comma 3 2 2 3 3" xfId="525" xr:uid="{00000000-0005-0000-0000-0000070F0000}"/>
    <cellStyle name="Comma 3 2 2 3 3 2" xfId="1326" xr:uid="{00000000-0005-0000-0000-0000080F0000}"/>
    <cellStyle name="Comma 3 2 2 3 3 2 2" xfId="3734" xr:uid="{00000000-0005-0000-0000-0000090F0000}"/>
    <cellStyle name="Comma 3 2 2 3 3 2 3" xfId="6141" xr:uid="{00000000-0005-0000-0000-00000A0F0000}"/>
    <cellStyle name="Comma 3 2 2 3 3 3" xfId="2126" xr:uid="{00000000-0005-0000-0000-00000B0F0000}"/>
    <cellStyle name="Comma 3 2 2 3 3 3 2" xfId="4534" xr:uid="{00000000-0005-0000-0000-00000C0F0000}"/>
    <cellStyle name="Comma 3 2 2 3 3 3 3" xfId="6941" xr:uid="{00000000-0005-0000-0000-00000D0F0000}"/>
    <cellStyle name="Comma 3 2 2 3 3 4" xfId="2934" xr:uid="{00000000-0005-0000-0000-00000E0F0000}"/>
    <cellStyle name="Comma 3 2 2 3 3 5" xfId="5341" xr:uid="{00000000-0005-0000-0000-00000F0F0000}"/>
    <cellStyle name="Comma 3 2 2 3 4" xfId="725" xr:uid="{00000000-0005-0000-0000-0000100F0000}"/>
    <cellStyle name="Comma 3 2 2 3 4 2" xfId="1526" xr:uid="{00000000-0005-0000-0000-0000110F0000}"/>
    <cellStyle name="Comma 3 2 2 3 4 2 2" xfId="3934" xr:uid="{00000000-0005-0000-0000-0000120F0000}"/>
    <cellStyle name="Comma 3 2 2 3 4 2 3" xfId="6341" xr:uid="{00000000-0005-0000-0000-0000130F0000}"/>
    <cellStyle name="Comma 3 2 2 3 4 3" xfId="2326" xr:uid="{00000000-0005-0000-0000-0000140F0000}"/>
    <cellStyle name="Comma 3 2 2 3 4 3 2" xfId="4734" xr:uid="{00000000-0005-0000-0000-0000150F0000}"/>
    <cellStyle name="Comma 3 2 2 3 4 3 3" xfId="7141" xr:uid="{00000000-0005-0000-0000-0000160F0000}"/>
    <cellStyle name="Comma 3 2 2 3 4 4" xfId="3134" xr:uid="{00000000-0005-0000-0000-0000170F0000}"/>
    <cellStyle name="Comma 3 2 2 3 4 5" xfId="5541" xr:uid="{00000000-0005-0000-0000-0000180F0000}"/>
    <cellStyle name="Comma 3 2 2 3 5" xfId="926" xr:uid="{00000000-0005-0000-0000-0000190F0000}"/>
    <cellStyle name="Comma 3 2 2 3 5 2" xfId="3334" xr:uid="{00000000-0005-0000-0000-00001A0F0000}"/>
    <cellStyle name="Comma 3 2 2 3 5 3" xfId="5741" xr:uid="{00000000-0005-0000-0000-00001B0F0000}"/>
    <cellStyle name="Comma 3 2 2 3 6" xfId="1726" xr:uid="{00000000-0005-0000-0000-00001C0F0000}"/>
    <cellStyle name="Comma 3 2 2 3 6 2" xfId="4134" xr:uid="{00000000-0005-0000-0000-00001D0F0000}"/>
    <cellStyle name="Comma 3 2 2 3 6 3" xfId="6541" xr:uid="{00000000-0005-0000-0000-00001E0F0000}"/>
    <cellStyle name="Comma 3 2 2 3 7" xfId="2534" xr:uid="{00000000-0005-0000-0000-00001F0F0000}"/>
    <cellStyle name="Comma 3 2 2 3 8" xfId="4941" xr:uid="{00000000-0005-0000-0000-0000200F0000}"/>
    <cellStyle name="Comma 3 2 2 4" xfId="225" xr:uid="{00000000-0005-0000-0000-0000210F0000}"/>
    <cellStyle name="Comma 3 2 2 4 2" xfId="1026" xr:uid="{00000000-0005-0000-0000-0000220F0000}"/>
    <cellStyle name="Comma 3 2 2 4 2 2" xfId="3434" xr:uid="{00000000-0005-0000-0000-0000230F0000}"/>
    <cellStyle name="Comma 3 2 2 4 2 3" xfId="5841" xr:uid="{00000000-0005-0000-0000-0000240F0000}"/>
    <cellStyle name="Comma 3 2 2 4 3" xfId="1826" xr:uid="{00000000-0005-0000-0000-0000250F0000}"/>
    <cellStyle name="Comma 3 2 2 4 3 2" xfId="4234" xr:uid="{00000000-0005-0000-0000-0000260F0000}"/>
    <cellStyle name="Comma 3 2 2 4 3 3" xfId="6641" xr:uid="{00000000-0005-0000-0000-0000270F0000}"/>
    <cellStyle name="Comma 3 2 2 4 4" xfId="2634" xr:uid="{00000000-0005-0000-0000-0000280F0000}"/>
    <cellStyle name="Comma 3 2 2 4 5" xfId="5041" xr:uid="{00000000-0005-0000-0000-0000290F0000}"/>
    <cellStyle name="Comma 3 2 2 5" xfId="425" xr:uid="{00000000-0005-0000-0000-00002A0F0000}"/>
    <cellStyle name="Comma 3 2 2 5 2" xfId="1226" xr:uid="{00000000-0005-0000-0000-00002B0F0000}"/>
    <cellStyle name="Comma 3 2 2 5 2 2" xfId="3634" xr:uid="{00000000-0005-0000-0000-00002C0F0000}"/>
    <cellStyle name="Comma 3 2 2 5 2 3" xfId="6041" xr:uid="{00000000-0005-0000-0000-00002D0F0000}"/>
    <cellStyle name="Comma 3 2 2 5 3" xfId="2026" xr:uid="{00000000-0005-0000-0000-00002E0F0000}"/>
    <cellStyle name="Comma 3 2 2 5 3 2" xfId="4434" xr:uid="{00000000-0005-0000-0000-00002F0F0000}"/>
    <cellStyle name="Comma 3 2 2 5 3 3" xfId="6841" xr:uid="{00000000-0005-0000-0000-0000300F0000}"/>
    <cellStyle name="Comma 3 2 2 5 4" xfId="2834" xr:uid="{00000000-0005-0000-0000-0000310F0000}"/>
    <cellStyle name="Comma 3 2 2 5 5" xfId="5241" xr:uid="{00000000-0005-0000-0000-0000320F0000}"/>
    <cellStyle name="Comma 3 2 2 6" xfId="625" xr:uid="{00000000-0005-0000-0000-0000330F0000}"/>
    <cellStyle name="Comma 3 2 2 6 2" xfId="1426" xr:uid="{00000000-0005-0000-0000-0000340F0000}"/>
    <cellStyle name="Comma 3 2 2 6 2 2" xfId="3834" xr:uid="{00000000-0005-0000-0000-0000350F0000}"/>
    <cellStyle name="Comma 3 2 2 6 2 3" xfId="6241" xr:uid="{00000000-0005-0000-0000-0000360F0000}"/>
    <cellStyle name="Comma 3 2 2 6 3" xfId="2226" xr:uid="{00000000-0005-0000-0000-0000370F0000}"/>
    <cellStyle name="Comma 3 2 2 6 3 2" xfId="4634" xr:uid="{00000000-0005-0000-0000-0000380F0000}"/>
    <cellStyle name="Comma 3 2 2 6 3 3" xfId="7041" xr:uid="{00000000-0005-0000-0000-0000390F0000}"/>
    <cellStyle name="Comma 3 2 2 6 4" xfId="3034" xr:uid="{00000000-0005-0000-0000-00003A0F0000}"/>
    <cellStyle name="Comma 3 2 2 6 5" xfId="5441" xr:uid="{00000000-0005-0000-0000-00003B0F0000}"/>
    <cellStyle name="Comma 3 2 2 7" xfId="826" xr:uid="{00000000-0005-0000-0000-00003C0F0000}"/>
    <cellStyle name="Comma 3 2 2 7 2" xfId="3234" xr:uid="{00000000-0005-0000-0000-00003D0F0000}"/>
    <cellStyle name="Comma 3 2 2 7 3" xfId="5641" xr:uid="{00000000-0005-0000-0000-00003E0F0000}"/>
    <cellStyle name="Comma 3 2 2 8" xfId="1626" xr:uid="{00000000-0005-0000-0000-00003F0F0000}"/>
    <cellStyle name="Comma 3 2 2 8 2" xfId="4034" xr:uid="{00000000-0005-0000-0000-0000400F0000}"/>
    <cellStyle name="Comma 3 2 2 8 3" xfId="6441" xr:uid="{00000000-0005-0000-0000-0000410F0000}"/>
    <cellStyle name="Comma 3 2 2 9" xfId="2433" xr:uid="{00000000-0005-0000-0000-0000420F0000}"/>
    <cellStyle name="Comma 3 2 3" xfId="34" xr:uid="{00000000-0005-0000-0000-0000430F0000}"/>
    <cellStyle name="Comma 3 2 3 10" xfId="4850" xr:uid="{00000000-0005-0000-0000-0000440F0000}"/>
    <cellStyle name="Comma 3 2 3 2" xfId="85" xr:uid="{00000000-0005-0000-0000-0000450F0000}"/>
    <cellStyle name="Comma 3 2 3 2 2" xfId="185" xr:uid="{00000000-0005-0000-0000-0000460F0000}"/>
    <cellStyle name="Comma 3 2 3 2 2 2" xfId="385" xr:uid="{00000000-0005-0000-0000-0000470F0000}"/>
    <cellStyle name="Comma 3 2 3 2 2 2 2" xfId="1186" xr:uid="{00000000-0005-0000-0000-0000480F0000}"/>
    <cellStyle name="Comma 3 2 3 2 2 2 2 2" xfId="3594" xr:uid="{00000000-0005-0000-0000-0000490F0000}"/>
    <cellStyle name="Comma 3 2 3 2 2 2 2 3" xfId="6001" xr:uid="{00000000-0005-0000-0000-00004A0F0000}"/>
    <cellStyle name="Comma 3 2 3 2 2 2 3" xfId="1986" xr:uid="{00000000-0005-0000-0000-00004B0F0000}"/>
    <cellStyle name="Comma 3 2 3 2 2 2 3 2" xfId="4394" xr:uid="{00000000-0005-0000-0000-00004C0F0000}"/>
    <cellStyle name="Comma 3 2 3 2 2 2 3 3" xfId="6801" xr:uid="{00000000-0005-0000-0000-00004D0F0000}"/>
    <cellStyle name="Comma 3 2 3 2 2 2 4" xfId="2794" xr:uid="{00000000-0005-0000-0000-00004E0F0000}"/>
    <cellStyle name="Comma 3 2 3 2 2 2 5" xfId="5201" xr:uid="{00000000-0005-0000-0000-00004F0F0000}"/>
    <cellStyle name="Comma 3 2 3 2 2 3" xfId="585" xr:uid="{00000000-0005-0000-0000-0000500F0000}"/>
    <cellStyle name="Comma 3 2 3 2 2 3 2" xfId="1386" xr:uid="{00000000-0005-0000-0000-0000510F0000}"/>
    <cellStyle name="Comma 3 2 3 2 2 3 2 2" xfId="3794" xr:uid="{00000000-0005-0000-0000-0000520F0000}"/>
    <cellStyle name="Comma 3 2 3 2 2 3 2 3" xfId="6201" xr:uid="{00000000-0005-0000-0000-0000530F0000}"/>
    <cellStyle name="Comma 3 2 3 2 2 3 3" xfId="2186" xr:uid="{00000000-0005-0000-0000-0000540F0000}"/>
    <cellStyle name="Comma 3 2 3 2 2 3 3 2" xfId="4594" xr:uid="{00000000-0005-0000-0000-0000550F0000}"/>
    <cellStyle name="Comma 3 2 3 2 2 3 3 3" xfId="7001" xr:uid="{00000000-0005-0000-0000-0000560F0000}"/>
    <cellStyle name="Comma 3 2 3 2 2 3 4" xfId="2994" xr:uid="{00000000-0005-0000-0000-0000570F0000}"/>
    <cellStyle name="Comma 3 2 3 2 2 3 5" xfId="5401" xr:uid="{00000000-0005-0000-0000-0000580F0000}"/>
    <cellStyle name="Comma 3 2 3 2 2 4" xfId="785" xr:uid="{00000000-0005-0000-0000-0000590F0000}"/>
    <cellStyle name="Comma 3 2 3 2 2 4 2" xfId="1586" xr:uid="{00000000-0005-0000-0000-00005A0F0000}"/>
    <cellStyle name="Comma 3 2 3 2 2 4 2 2" xfId="3994" xr:uid="{00000000-0005-0000-0000-00005B0F0000}"/>
    <cellStyle name="Comma 3 2 3 2 2 4 2 3" xfId="6401" xr:uid="{00000000-0005-0000-0000-00005C0F0000}"/>
    <cellStyle name="Comma 3 2 3 2 2 4 3" xfId="2386" xr:uid="{00000000-0005-0000-0000-00005D0F0000}"/>
    <cellStyle name="Comma 3 2 3 2 2 4 3 2" xfId="4794" xr:uid="{00000000-0005-0000-0000-00005E0F0000}"/>
    <cellStyle name="Comma 3 2 3 2 2 4 3 3" xfId="7201" xr:uid="{00000000-0005-0000-0000-00005F0F0000}"/>
    <cellStyle name="Comma 3 2 3 2 2 4 4" xfId="3194" xr:uid="{00000000-0005-0000-0000-0000600F0000}"/>
    <cellStyle name="Comma 3 2 3 2 2 4 5" xfId="5601" xr:uid="{00000000-0005-0000-0000-0000610F0000}"/>
    <cellStyle name="Comma 3 2 3 2 2 5" xfId="986" xr:uid="{00000000-0005-0000-0000-0000620F0000}"/>
    <cellStyle name="Comma 3 2 3 2 2 5 2" xfId="3394" xr:uid="{00000000-0005-0000-0000-0000630F0000}"/>
    <cellStyle name="Comma 3 2 3 2 2 5 3" xfId="5801" xr:uid="{00000000-0005-0000-0000-0000640F0000}"/>
    <cellStyle name="Comma 3 2 3 2 2 6" xfId="1786" xr:uid="{00000000-0005-0000-0000-0000650F0000}"/>
    <cellStyle name="Comma 3 2 3 2 2 6 2" xfId="4194" xr:uid="{00000000-0005-0000-0000-0000660F0000}"/>
    <cellStyle name="Comma 3 2 3 2 2 6 3" xfId="6601" xr:uid="{00000000-0005-0000-0000-0000670F0000}"/>
    <cellStyle name="Comma 3 2 3 2 2 7" xfId="2594" xr:uid="{00000000-0005-0000-0000-0000680F0000}"/>
    <cellStyle name="Comma 3 2 3 2 2 8" xfId="5001" xr:uid="{00000000-0005-0000-0000-0000690F0000}"/>
    <cellStyle name="Comma 3 2 3 2 3" xfId="285" xr:uid="{00000000-0005-0000-0000-00006A0F0000}"/>
    <cellStyle name="Comma 3 2 3 2 3 2" xfId="1086" xr:uid="{00000000-0005-0000-0000-00006B0F0000}"/>
    <cellStyle name="Comma 3 2 3 2 3 2 2" xfId="3494" xr:uid="{00000000-0005-0000-0000-00006C0F0000}"/>
    <cellStyle name="Comma 3 2 3 2 3 2 3" xfId="5901" xr:uid="{00000000-0005-0000-0000-00006D0F0000}"/>
    <cellStyle name="Comma 3 2 3 2 3 3" xfId="1886" xr:uid="{00000000-0005-0000-0000-00006E0F0000}"/>
    <cellStyle name="Comma 3 2 3 2 3 3 2" xfId="4294" xr:uid="{00000000-0005-0000-0000-00006F0F0000}"/>
    <cellStyle name="Comma 3 2 3 2 3 3 3" xfId="6701" xr:uid="{00000000-0005-0000-0000-0000700F0000}"/>
    <cellStyle name="Comma 3 2 3 2 3 4" xfId="2694" xr:uid="{00000000-0005-0000-0000-0000710F0000}"/>
    <cellStyle name="Comma 3 2 3 2 3 5" xfId="5101" xr:uid="{00000000-0005-0000-0000-0000720F0000}"/>
    <cellStyle name="Comma 3 2 3 2 4" xfId="485" xr:uid="{00000000-0005-0000-0000-0000730F0000}"/>
    <cellStyle name="Comma 3 2 3 2 4 2" xfId="1286" xr:uid="{00000000-0005-0000-0000-0000740F0000}"/>
    <cellStyle name="Comma 3 2 3 2 4 2 2" xfId="3694" xr:uid="{00000000-0005-0000-0000-0000750F0000}"/>
    <cellStyle name="Comma 3 2 3 2 4 2 3" xfId="6101" xr:uid="{00000000-0005-0000-0000-0000760F0000}"/>
    <cellStyle name="Comma 3 2 3 2 4 3" xfId="2086" xr:uid="{00000000-0005-0000-0000-0000770F0000}"/>
    <cellStyle name="Comma 3 2 3 2 4 3 2" xfId="4494" xr:uid="{00000000-0005-0000-0000-0000780F0000}"/>
    <cellStyle name="Comma 3 2 3 2 4 3 3" xfId="6901" xr:uid="{00000000-0005-0000-0000-0000790F0000}"/>
    <cellStyle name="Comma 3 2 3 2 4 4" xfId="2894" xr:uid="{00000000-0005-0000-0000-00007A0F0000}"/>
    <cellStyle name="Comma 3 2 3 2 4 5" xfId="5301" xr:uid="{00000000-0005-0000-0000-00007B0F0000}"/>
    <cellStyle name="Comma 3 2 3 2 5" xfId="685" xr:uid="{00000000-0005-0000-0000-00007C0F0000}"/>
    <cellStyle name="Comma 3 2 3 2 5 2" xfId="1486" xr:uid="{00000000-0005-0000-0000-00007D0F0000}"/>
    <cellStyle name="Comma 3 2 3 2 5 2 2" xfId="3894" xr:uid="{00000000-0005-0000-0000-00007E0F0000}"/>
    <cellStyle name="Comma 3 2 3 2 5 2 3" xfId="6301" xr:uid="{00000000-0005-0000-0000-00007F0F0000}"/>
    <cellStyle name="Comma 3 2 3 2 5 3" xfId="2286" xr:uid="{00000000-0005-0000-0000-0000800F0000}"/>
    <cellStyle name="Comma 3 2 3 2 5 3 2" xfId="4694" xr:uid="{00000000-0005-0000-0000-0000810F0000}"/>
    <cellStyle name="Comma 3 2 3 2 5 3 3" xfId="7101" xr:uid="{00000000-0005-0000-0000-0000820F0000}"/>
    <cellStyle name="Comma 3 2 3 2 5 4" xfId="3094" xr:uid="{00000000-0005-0000-0000-0000830F0000}"/>
    <cellStyle name="Comma 3 2 3 2 5 5" xfId="5501" xr:uid="{00000000-0005-0000-0000-0000840F0000}"/>
    <cellStyle name="Comma 3 2 3 2 6" xfId="886" xr:uid="{00000000-0005-0000-0000-0000850F0000}"/>
    <cellStyle name="Comma 3 2 3 2 6 2" xfId="3294" xr:uid="{00000000-0005-0000-0000-0000860F0000}"/>
    <cellStyle name="Comma 3 2 3 2 6 3" xfId="5701" xr:uid="{00000000-0005-0000-0000-0000870F0000}"/>
    <cellStyle name="Comma 3 2 3 2 7" xfId="1686" xr:uid="{00000000-0005-0000-0000-0000880F0000}"/>
    <cellStyle name="Comma 3 2 3 2 7 2" xfId="4094" xr:uid="{00000000-0005-0000-0000-0000890F0000}"/>
    <cellStyle name="Comma 3 2 3 2 7 3" xfId="6501" xr:uid="{00000000-0005-0000-0000-00008A0F0000}"/>
    <cellStyle name="Comma 3 2 3 2 8" xfId="2494" xr:uid="{00000000-0005-0000-0000-00008B0F0000}"/>
    <cellStyle name="Comma 3 2 3 2 9" xfId="4901" xr:uid="{00000000-0005-0000-0000-00008C0F0000}"/>
    <cellStyle name="Comma 3 2 3 3" xfId="135" xr:uid="{00000000-0005-0000-0000-00008D0F0000}"/>
    <cellStyle name="Comma 3 2 3 3 2" xfId="335" xr:uid="{00000000-0005-0000-0000-00008E0F0000}"/>
    <cellStyle name="Comma 3 2 3 3 2 2" xfId="1136" xr:uid="{00000000-0005-0000-0000-00008F0F0000}"/>
    <cellStyle name="Comma 3 2 3 3 2 2 2" xfId="3544" xr:uid="{00000000-0005-0000-0000-0000900F0000}"/>
    <cellStyle name="Comma 3 2 3 3 2 2 3" xfId="5951" xr:uid="{00000000-0005-0000-0000-0000910F0000}"/>
    <cellStyle name="Comma 3 2 3 3 2 3" xfId="1936" xr:uid="{00000000-0005-0000-0000-0000920F0000}"/>
    <cellStyle name="Comma 3 2 3 3 2 3 2" xfId="4344" xr:uid="{00000000-0005-0000-0000-0000930F0000}"/>
    <cellStyle name="Comma 3 2 3 3 2 3 3" xfId="6751" xr:uid="{00000000-0005-0000-0000-0000940F0000}"/>
    <cellStyle name="Comma 3 2 3 3 2 4" xfId="2744" xr:uid="{00000000-0005-0000-0000-0000950F0000}"/>
    <cellStyle name="Comma 3 2 3 3 2 5" xfId="5151" xr:uid="{00000000-0005-0000-0000-0000960F0000}"/>
    <cellStyle name="Comma 3 2 3 3 3" xfId="535" xr:uid="{00000000-0005-0000-0000-0000970F0000}"/>
    <cellStyle name="Comma 3 2 3 3 3 2" xfId="1336" xr:uid="{00000000-0005-0000-0000-0000980F0000}"/>
    <cellStyle name="Comma 3 2 3 3 3 2 2" xfId="3744" xr:uid="{00000000-0005-0000-0000-0000990F0000}"/>
    <cellStyle name="Comma 3 2 3 3 3 2 3" xfId="6151" xr:uid="{00000000-0005-0000-0000-00009A0F0000}"/>
    <cellStyle name="Comma 3 2 3 3 3 3" xfId="2136" xr:uid="{00000000-0005-0000-0000-00009B0F0000}"/>
    <cellStyle name="Comma 3 2 3 3 3 3 2" xfId="4544" xr:uid="{00000000-0005-0000-0000-00009C0F0000}"/>
    <cellStyle name="Comma 3 2 3 3 3 3 3" xfId="6951" xr:uid="{00000000-0005-0000-0000-00009D0F0000}"/>
    <cellStyle name="Comma 3 2 3 3 3 4" xfId="2944" xr:uid="{00000000-0005-0000-0000-00009E0F0000}"/>
    <cellStyle name="Comma 3 2 3 3 3 5" xfId="5351" xr:uid="{00000000-0005-0000-0000-00009F0F0000}"/>
    <cellStyle name="Comma 3 2 3 3 4" xfId="735" xr:uid="{00000000-0005-0000-0000-0000A00F0000}"/>
    <cellStyle name="Comma 3 2 3 3 4 2" xfId="1536" xr:uid="{00000000-0005-0000-0000-0000A10F0000}"/>
    <cellStyle name="Comma 3 2 3 3 4 2 2" xfId="3944" xr:uid="{00000000-0005-0000-0000-0000A20F0000}"/>
    <cellStyle name="Comma 3 2 3 3 4 2 3" xfId="6351" xr:uid="{00000000-0005-0000-0000-0000A30F0000}"/>
    <cellStyle name="Comma 3 2 3 3 4 3" xfId="2336" xr:uid="{00000000-0005-0000-0000-0000A40F0000}"/>
    <cellStyle name="Comma 3 2 3 3 4 3 2" xfId="4744" xr:uid="{00000000-0005-0000-0000-0000A50F0000}"/>
    <cellStyle name="Comma 3 2 3 3 4 3 3" xfId="7151" xr:uid="{00000000-0005-0000-0000-0000A60F0000}"/>
    <cellStyle name="Comma 3 2 3 3 4 4" xfId="3144" xr:uid="{00000000-0005-0000-0000-0000A70F0000}"/>
    <cellStyle name="Comma 3 2 3 3 4 5" xfId="5551" xr:uid="{00000000-0005-0000-0000-0000A80F0000}"/>
    <cellStyle name="Comma 3 2 3 3 5" xfId="936" xr:uid="{00000000-0005-0000-0000-0000A90F0000}"/>
    <cellStyle name="Comma 3 2 3 3 5 2" xfId="3344" xr:uid="{00000000-0005-0000-0000-0000AA0F0000}"/>
    <cellStyle name="Comma 3 2 3 3 5 3" xfId="5751" xr:uid="{00000000-0005-0000-0000-0000AB0F0000}"/>
    <cellStyle name="Comma 3 2 3 3 6" xfId="1736" xr:uid="{00000000-0005-0000-0000-0000AC0F0000}"/>
    <cellStyle name="Comma 3 2 3 3 6 2" xfId="4144" xr:uid="{00000000-0005-0000-0000-0000AD0F0000}"/>
    <cellStyle name="Comma 3 2 3 3 6 3" xfId="6551" xr:uid="{00000000-0005-0000-0000-0000AE0F0000}"/>
    <cellStyle name="Comma 3 2 3 3 7" xfId="2544" xr:uid="{00000000-0005-0000-0000-0000AF0F0000}"/>
    <cellStyle name="Comma 3 2 3 3 8" xfId="4951" xr:uid="{00000000-0005-0000-0000-0000B00F0000}"/>
    <cellStyle name="Comma 3 2 3 4" xfId="235" xr:uid="{00000000-0005-0000-0000-0000B10F0000}"/>
    <cellStyle name="Comma 3 2 3 4 2" xfId="1036" xr:uid="{00000000-0005-0000-0000-0000B20F0000}"/>
    <cellStyle name="Comma 3 2 3 4 2 2" xfId="3444" xr:uid="{00000000-0005-0000-0000-0000B30F0000}"/>
    <cellStyle name="Comma 3 2 3 4 2 3" xfId="5851" xr:uid="{00000000-0005-0000-0000-0000B40F0000}"/>
    <cellStyle name="Comma 3 2 3 4 3" xfId="1836" xr:uid="{00000000-0005-0000-0000-0000B50F0000}"/>
    <cellStyle name="Comma 3 2 3 4 3 2" xfId="4244" xr:uid="{00000000-0005-0000-0000-0000B60F0000}"/>
    <cellStyle name="Comma 3 2 3 4 3 3" xfId="6651" xr:uid="{00000000-0005-0000-0000-0000B70F0000}"/>
    <cellStyle name="Comma 3 2 3 4 4" xfId="2644" xr:uid="{00000000-0005-0000-0000-0000B80F0000}"/>
    <cellStyle name="Comma 3 2 3 4 5" xfId="5051" xr:uid="{00000000-0005-0000-0000-0000B90F0000}"/>
    <cellStyle name="Comma 3 2 3 5" xfId="435" xr:uid="{00000000-0005-0000-0000-0000BA0F0000}"/>
    <cellStyle name="Comma 3 2 3 5 2" xfId="1236" xr:uid="{00000000-0005-0000-0000-0000BB0F0000}"/>
    <cellStyle name="Comma 3 2 3 5 2 2" xfId="3644" xr:uid="{00000000-0005-0000-0000-0000BC0F0000}"/>
    <cellStyle name="Comma 3 2 3 5 2 3" xfId="6051" xr:uid="{00000000-0005-0000-0000-0000BD0F0000}"/>
    <cellStyle name="Comma 3 2 3 5 3" xfId="2036" xr:uid="{00000000-0005-0000-0000-0000BE0F0000}"/>
    <cellStyle name="Comma 3 2 3 5 3 2" xfId="4444" xr:uid="{00000000-0005-0000-0000-0000BF0F0000}"/>
    <cellStyle name="Comma 3 2 3 5 3 3" xfId="6851" xr:uid="{00000000-0005-0000-0000-0000C00F0000}"/>
    <cellStyle name="Comma 3 2 3 5 4" xfId="2844" xr:uid="{00000000-0005-0000-0000-0000C10F0000}"/>
    <cellStyle name="Comma 3 2 3 5 5" xfId="5251" xr:uid="{00000000-0005-0000-0000-0000C20F0000}"/>
    <cellStyle name="Comma 3 2 3 6" xfId="635" xr:uid="{00000000-0005-0000-0000-0000C30F0000}"/>
    <cellStyle name="Comma 3 2 3 6 2" xfId="1436" xr:uid="{00000000-0005-0000-0000-0000C40F0000}"/>
    <cellStyle name="Comma 3 2 3 6 2 2" xfId="3844" xr:uid="{00000000-0005-0000-0000-0000C50F0000}"/>
    <cellStyle name="Comma 3 2 3 6 2 3" xfId="6251" xr:uid="{00000000-0005-0000-0000-0000C60F0000}"/>
    <cellStyle name="Comma 3 2 3 6 3" xfId="2236" xr:uid="{00000000-0005-0000-0000-0000C70F0000}"/>
    <cellStyle name="Comma 3 2 3 6 3 2" xfId="4644" xr:uid="{00000000-0005-0000-0000-0000C80F0000}"/>
    <cellStyle name="Comma 3 2 3 6 3 3" xfId="7051" xr:uid="{00000000-0005-0000-0000-0000C90F0000}"/>
    <cellStyle name="Comma 3 2 3 6 4" xfId="3044" xr:uid="{00000000-0005-0000-0000-0000CA0F0000}"/>
    <cellStyle name="Comma 3 2 3 6 5" xfId="5451" xr:uid="{00000000-0005-0000-0000-0000CB0F0000}"/>
    <cellStyle name="Comma 3 2 3 7" xfId="836" xr:uid="{00000000-0005-0000-0000-0000CC0F0000}"/>
    <cellStyle name="Comma 3 2 3 7 2" xfId="3244" xr:uid="{00000000-0005-0000-0000-0000CD0F0000}"/>
    <cellStyle name="Comma 3 2 3 7 3" xfId="5651" xr:uid="{00000000-0005-0000-0000-0000CE0F0000}"/>
    <cellStyle name="Comma 3 2 3 8" xfId="1636" xr:uid="{00000000-0005-0000-0000-0000CF0F0000}"/>
    <cellStyle name="Comma 3 2 3 8 2" xfId="4044" xr:uid="{00000000-0005-0000-0000-0000D00F0000}"/>
    <cellStyle name="Comma 3 2 3 8 3" xfId="6451" xr:uid="{00000000-0005-0000-0000-0000D10F0000}"/>
    <cellStyle name="Comma 3 2 3 9" xfId="2443" xr:uid="{00000000-0005-0000-0000-0000D20F0000}"/>
    <cellStyle name="Comma 3 2 4" xfId="44" xr:uid="{00000000-0005-0000-0000-0000D30F0000}"/>
    <cellStyle name="Comma 3 2 4 10" xfId="4860" xr:uid="{00000000-0005-0000-0000-0000D40F0000}"/>
    <cellStyle name="Comma 3 2 4 2" xfId="95" xr:uid="{00000000-0005-0000-0000-0000D50F0000}"/>
    <cellStyle name="Comma 3 2 4 2 2" xfId="195" xr:uid="{00000000-0005-0000-0000-0000D60F0000}"/>
    <cellStyle name="Comma 3 2 4 2 2 2" xfId="395" xr:uid="{00000000-0005-0000-0000-0000D70F0000}"/>
    <cellStyle name="Comma 3 2 4 2 2 2 2" xfId="1196" xr:uid="{00000000-0005-0000-0000-0000D80F0000}"/>
    <cellStyle name="Comma 3 2 4 2 2 2 2 2" xfId="3604" xr:uid="{00000000-0005-0000-0000-0000D90F0000}"/>
    <cellStyle name="Comma 3 2 4 2 2 2 2 3" xfId="6011" xr:uid="{00000000-0005-0000-0000-0000DA0F0000}"/>
    <cellStyle name="Comma 3 2 4 2 2 2 3" xfId="1996" xr:uid="{00000000-0005-0000-0000-0000DB0F0000}"/>
    <cellStyle name="Comma 3 2 4 2 2 2 3 2" xfId="4404" xr:uid="{00000000-0005-0000-0000-0000DC0F0000}"/>
    <cellStyle name="Comma 3 2 4 2 2 2 3 3" xfId="6811" xr:uid="{00000000-0005-0000-0000-0000DD0F0000}"/>
    <cellStyle name="Comma 3 2 4 2 2 2 4" xfId="2804" xr:uid="{00000000-0005-0000-0000-0000DE0F0000}"/>
    <cellStyle name="Comma 3 2 4 2 2 2 5" xfId="5211" xr:uid="{00000000-0005-0000-0000-0000DF0F0000}"/>
    <cellStyle name="Comma 3 2 4 2 2 3" xfId="595" xr:uid="{00000000-0005-0000-0000-0000E00F0000}"/>
    <cellStyle name="Comma 3 2 4 2 2 3 2" xfId="1396" xr:uid="{00000000-0005-0000-0000-0000E10F0000}"/>
    <cellStyle name="Comma 3 2 4 2 2 3 2 2" xfId="3804" xr:uid="{00000000-0005-0000-0000-0000E20F0000}"/>
    <cellStyle name="Comma 3 2 4 2 2 3 2 3" xfId="6211" xr:uid="{00000000-0005-0000-0000-0000E30F0000}"/>
    <cellStyle name="Comma 3 2 4 2 2 3 3" xfId="2196" xr:uid="{00000000-0005-0000-0000-0000E40F0000}"/>
    <cellStyle name="Comma 3 2 4 2 2 3 3 2" xfId="4604" xr:uid="{00000000-0005-0000-0000-0000E50F0000}"/>
    <cellStyle name="Comma 3 2 4 2 2 3 3 3" xfId="7011" xr:uid="{00000000-0005-0000-0000-0000E60F0000}"/>
    <cellStyle name="Comma 3 2 4 2 2 3 4" xfId="3004" xr:uid="{00000000-0005-0000-0000-0000E70F0000}"/>
    <cellStyle name="Comma 3 2 4 2 2 3 5" xfId="5411" xr:uid="{00000000-0005-0000-0000-0000E80F0000}"/>
    <cellStyle name="Comma 3 2 4 2 2 4" xfId="795" xr:uid="{00000000-0005-0000-0000-0000E90F0000}"/>
    <cellStyle name="Comma 3 2 4 2 2 4 2" xfId="1596" xr:uid="{00000000-0005-0000-0000-0000EA0F0000}"/>
    <cellStyle name="Comma 3 2 4 2 2 4 2 2" xfId="4004" xr:uid="{00000000-0005-0000-0000-0000EB0F0000}"/>
    <cellStyle name="Comma 3 2 4 2 2 4 2 3" xfId="6411" xr:uid="{00000000-0005-0000-0000-0000EC0F0000}"/>
    <cellStyle name="Comma 3 2 4 2 2 4 3" xfId="2396" xr:uid="{00000000-0005-0000-0000-0000ED0F0000}"/>
    <cellStyle name="Comma 3 2 4 2 2 4 3 2" xfId="4804" xr:uid="{00000000-0005-0000-0000-0000EE0F0000}"/>
    <cellStyle name="Comma 3 2 4 2 2 4 3 3" xfId="7211" xr:uid="{00000000-0005-0000-0000-0000EF0F0000}"/>
    <cellStyle name="Comma 3 2 4 2 2 4 4" xfId="3204" xr:uid="{00000000-0005-0000-0000-0000F00F0000}"/>
    <cellStyle name="Comma 3 2 4 2 2 4 5" xfId="5611" xr:uid="{00000000-0005-0000-0000-0000F10F0000}"/>
    <cellStyle name="Comma 3 2 4 2 2 5" xfId="996" xr:uid="{00000000-0005-0000-0000-0000F20F0000}"/>
    <cellStyle name="Comma 3 2 4 2 2 5 2" xfId="3404" xr:uid="{00000000-0005-0000-0000-0000F30F0000}"/>
    <cellStyle name="Comma 3 2 4 2 2 5 3" xfId="5811" xr:uid="{00000000-0005-0000-0000-0000F40F0000}"/>
    <cellStyle name="Comma 3 2 4 2 2 6" xfId="1796" xr:uid="{00000000-0005-0000-0000-0000F50F0000}"/>
    <cellStyle name="Comma 3 2 4 2 2 6 2" xfId="4204" xr:uid="{00000000-0005-0000-0000-0000F60F0000}"/>
    <cellStyle name="Comma 3 2 4 2 2 6 3" xfId="6611" xr:uid="{00000000-0005-0000-0000-0000F70F0000}"/>
    <cellStyle name="Comma 3 2 4 2 2 7" xfId="2604" xr:uid="{00000000-0005-0000-0000-0000F80F0000}"/>
    <cellStyle name="Comma 3 2 4 2 2 8" xfId="5011" xr:uid="{00000000-0005-0000-0000-0000F90F0000}"/>
    <cellStyle name="Comma 3 2 4 2 3" xfId="295" xr:uid="{00000000-0005-0000-0000-0000FA0F0000}"/>
    <cellStyle name="Comma 3 2 4 2 3 2" xfId="1096" xr:uid="{00000000-0005-0000-0000-0000FB0F0000}"/>
    <cellStyle name="Comma 3 2 4 2 3 2 2" xfId="3504" xr:uid="{00000000-0005-0000-0000-0000FC0F0000}"/>
    <cellStyle name="Comma 3 2 4 2 3 2 3" xfId="5911" xr:uid="{00000000-0005-0000-0000-0000FD0F0000}"/>
    <cellStyle name="Comma 3 2 4 2 3 3" xfId="1896" xr:uid="{00000000-0005-0000-0000-0000FE0F0000}"/>
    <cellStyle name="Comma 3 2 4 2 3 3 2" xfId="4304" xr:uid="{00000000-0005-0000-0000-0000FF0F0000}"/>
    <cellStyle name="Comma 3 2 4 2 3 3 3" xfId="6711" xr:uid="{00000000-0005-0000-0000-000000100000}"/>
    <cellStyle name="Comma 3 2 4 2 3 4" xfId="2704" xr:uid="{00000000-0005-0000-0000-000001100000}"/>
    <cellStyle name="Comma 3 2 4 2 3 5" xfId="5111" xr:uid="{00000000-0005-0000-0000-000002100000}"/>
    <cellStyle name="Comma 3 2 4 2 4" xfId="495" xr:uid="{00000000-0005-0000-0000-000003100000}"/>
    <cellStyle name="Comma 3 2 4 2 4 2" xfId="1296" xr:uid="{00000000-0005-0000-0000-000004100000}"/>
    <cellStyle name="Comma 3 2 4 2 4 2 2" xfId="3704" xr:uid="{00000000-0005-0000-0000-000005100000}"/>
    <cellStyle name="Comma 3 2 4 2 4 2 3" xfId="6111" xr:uid="{00000000-0005-0000-0000-000006100000}"/>
    <cellStyle name="Comma 3 2 4 2 4 3" xfId="2096" xr:uid="{00000000-0005-0000-0000-000007100000}"/>
    <cellStyle name="Comma 3 2 4 2 4 3 2" xfId="4504" xr:uid="{00000000-0005-0000-0000-000008100000}"/>
    <cellStyle name="Comma 3 2 4 2 4 3 3" xfId="6911" xr:uid="{00000000-0005-0000-0000-000009100000}"/>
    <cellStyle name="Comma 3 2 4 2 4 4" xfId="2904" xr:uid="{00000000-0005-0000-0000-00000A100000}"/>
    <cellStyle name="Comma 3 2 4 2 4 5" xfId="5311" xr:uid="{00000000-0005-0000-0000-00000B100000}"/>
    <cellStyle name="Comma 3 2 4 2 5" xfId="695" xr:uid="{00000000-0005-0000-0000-00000C100000}"/>
    <cellStyle name="Comma 3 2 4 2 5 2" xfId="1496" xr:uid="{00000000-0005-0000-0000-00000D100000}"/>
    <cellStyle name="Comma 3 2 4 2 5 2 2" xfId="3904" xr:uid="{00000000-0005-0000-0000-00000E100000}"/>
    <cellStyle name="Comma 3 2 4 2 5 2 3" xfId="6311" xr:uid="{00000000-0005-0000-0000-00000F100000}"/>
    <cellStyle name="Comma 3 2 4 2 5 3" xfId="2296" xr:uid="{00000000-0005-0000-0000-000010100000}"/>
    <cellStyle name="Comma 3 2 4 2 5 3 2" xfId="4704" xr:uid="{00000000-0005-0000-0000-000011100000}"/>
    <cellStyle name="Comma 3 2 4 2 5 3 3" xfId="7111" xr:uid="{00000000-0005-0000-0000-000012100000}"/>
    <cellStyle name="Comma 3 2 4 2 5 4" xfId="3104" xr:uid="{00000000-0005-0000-0000-000013100000}"/>
    <cellStyle name="Comma 3 2 4 2 5 5" xfId="5511" xr:uid="{00000000-0005-0000-0000-000014100000}"/>
    <cellStyle name="Comma 3 2 4 2 6" xfId="896" xr:uid="{00000000-0005-0000-0000-000015100000}"/>
    <cellStyle name="Comma 3 2 4 2 6 2" xfId="3304" xr:uid="{00000000-0005-0000-0000-000016100000}"/>
    <cellStyle name="Comma 3 2 4 2 6 3" xfId="5711" xr:uid="{00000000-0005-0000-0000-000017100000}"/>
    <cellStyle name="Comma 3 2 4 2 7" xfId="1696" xr:uid="{00000000-0005-0000-0000-000018100000}"/>
    <cellStyle name="Comma 3 2 4 2 7 2" xfId="4104" xr:uid="{00000000-0005-0000-0000-000019100000}"/>
    <cellStyle name="Comma 3 2 4 2 7 3" xfId="6511" xr:uid="{00000000-0005-0000-0000-00001A100000}"/>
    <cellStyle name="Comma 3 2 4 2 8" xfId="2504" xr:uid="{00000000-0005-0000-0000-00001B100000}"/>
    <cellStyle name="Comma 3 2 4 2 9" xfId="4911" xr:uid="{00000000-0005-0000-0000-00001C100000}"/>
    <cellStyle name="Comma 3 2 4 3" xfId="145" xr:uid="{00000000-0005-0000-0000-00001D100000}"/>
    <cellStyle name="Comma 3 2 4 3 2" xfId="345" xr:uid="{00000000-0005-0000-0000-00001E100000}"/>
    <cellStyle name="Comma 3 2 4 3 2 2" xfId="1146" xr:uid="{00000000-0005-0000-0000-00001F100000}"/>
    <cellStyle name="Comma 3 2 4 3 2 2 2" xfId="3554" xr:uid="{00000000-0005-0000-0000-000020100000}"/>
    <cellStyle name="Comma 3 2 4 3 2 2 3" xfId="5961" xr:uid="{00000000-0005-0000-0000-000021100000}"/>
    <cellStyle name="Comma 3 2 4 3 2 3" xfId="1946" xr:uid="{00000000-0005-0000-0000-000022100000}"/>
    <cellStyle name="Comma 3 2 4 3 2 3 2" xfId="4354" xr:uid="{00000000-0005-0000-0000-000023100000}"/>
    <cellStyle name="Comma 3 2 4 3 2 3 3" xfId="6761" xr:uid="{00000000-0005-0000-0000-000024100000}"/>
    <cellStyle name="Comma 3 2 4 3 2 4" xfId="2754" xr:uid="{00000000-0005-0000-0000-000025100000}"/>
    <cellStyle name="Comma 3 2 4 3 2 5" xfId="5161" xr:uid="{00000000-0005-0000-0000-000026100000}"/>
    <cellStyle name="Comma 3 2 4 3 3" xfId="545" xr:uid="{00000000-0005-0000-0000-000027100000}"/>
    <cellStyle name="Comma 3 2 4 3 3 2" xfId="1346" xr:uid="{00000000-0005-0000-0000-000028100000}"/>
    <cellStyle name="Comma 3 2 4 3 3 2 2" xfId="3754" xr:uid="{00000000-0005-0000-0000-000029100000}"/>
    <cellStyle name="Comma 3 2 4 3 3 2 3" xfId="6161" xr:uid="{00000000-0005-0000-0000-00002A100000}"/>
    <cellStyle name="Comma 3 2 4 3 3 3" xfId="2146" xr:uid="{00000000-0005-0000-0000-00002B100000}"/>
    <cellStyle name="Comma 3 2 4 3 3 3 2" xfId="4554" xr:uid="{00000000-0005-0000-0000-00002C100000}"/>
    <cellStyle name="Comma 3 2 4 3 3 3 3" xfId="6961" xr:uid="{00000000-0005-0000-0000-00002D100000}"/>
    <cellStyle name="Comma 3 2 4 3 3 4" xfId="2954" xr:uid="{00000000-0005-0000-0000-00002E100000}"/>
    <cellStyle name="Comma 3 2 4 3 3 5" xfId="5361" xr:uid="{00000000-0005-0000-0000-00002F100000}"/>
    <cellStyle name="Comma 3 2 4 3 4" xfId="745" xr:uid="{00000000-0005-0000-0000-000030100000}"/>
    <cellStyle name="Comma 3 2 4 3 4 2" xfId="1546" xr:uid="{00000000-0005-0000-0000-000031100000}"/>
    <cellStyle name="Comma 3 2 4 3 4 2 2" xfId="3954" xr:uid="{00000000-0005-0000-0000-000032100000}"/>
    <cellStyle name="Comma 3 2 4 3 4 2 3" xfId="6361" xr:uid="{00000000-0005-0000-0000-000033100000}"/>
    <cellStyle name="Comma 3 2 4 3 4 3" xfId="2346" xr:uid="{00000000-0005-0000-0000-000034100000}"/>
    <cellStyle name="Comma 3 2 4 3 4 3 2" xfId="4754" xr:uid="{00000000-0005-0000-0000-000035100000}"/>
    <cellStyle name="Comma 3 2 4 3 4 3 3" xfId="7161" xr:uid="{00000000-0005-0000-0000-000036100000}"/>
    <cellStyle name="Comma 3 2 4 3 4 4" xfId="3154" xr:uid="{00000000-0005-0000-0000-000037100000}"/>
    <cellStyle name="Comma 3 2 4 3 4 5" xfId="5561" xr:uid="{00000000-0005-0000-0000-000038100000}"/>
    <cellStyle name="Comma 3 2 4 3 5" xfId="946" xr:uid="{00000000-0005-0000-0000-000039100000}"/>
    <cellStyle name="Comma 3 2 4 3 5 2" xfId="3354" xr:uid="{00000000-0005-0000-0000-00003A100000}"/>
    <cellStyle name="Comma 3 2 4 3 5 3" xfId="5761" xr:uid="{00000000-0005-0000-0000-00003B100000}"/>
    <cellStyle name="Comma 3 2 4 3 6" xfId="1746" xr:uid="{00000000-0005-0000-0000-00003C100000}"/>
    <cellStyle name="Comma 3 2 4 3 6 2" xfId="4154" xr:uid="{00000000-0005-0000-0000-00003D100000}"/>
    <cellStyle name="Comma 3 2 4 3 6 3" xfId="6561" xr:uid="{00000000-0005-0000-0000-00003E100000}"/>
    <cellStyle name="Comma 3 2 4 3 7" xfId="2554" xr:uid="{00000000-0005-0000-0000-00003F100000}"/>
    <cellStyle name="Comma 3 2 4 3 8" xfId="4961" xr:uid="{00000000-0005-0000-0000-000040100000}"/>
    <cellStyle name="Comma 3 2 4 4" xfId="245" xr:uid="{00000000-0005-0000-0000-000041100000}"/>
    <cellStyle name="Comma 3 2 4 4 2" xfId="1046" xr:uid="{00000000-0005-0000-0000-000042100000}"/>
    <cellStyle name="Comma 3 2 4 4 2 2" xfId="3454" xr:uid="{00000000-0005-0000-0000-000043100000}"/>
    <cellStyle name="Comma 3 2 4 4 2 3" xfId="5861" xr:uid="{00000000-0005-0000-0000-000044100000}"/>
    <cellStyle name="Comma 3 2 4 4 3" xfId="1846" xr:uid="{00000000-0005-0000-0000-000045100000}"/>
    <cellStyle name="Comma 3 2 4 4 3 2" xfId="4254" xr:uid="{00000000-0005-0000-0000-000046100000}"/>
    <cellStyle name="Comma 3 2 4 4 3 3" xfId="6661" xr:uid="{00000000-0005-0000-0000-000047100000}"/>
    <cellStyle name="Comma 3 2 4 4 4" xfId="2654" xr:uid="{00000000-0005-0000-0000-000048100000}"/>
    <cellStyle name="Comma 3 2 4 4 5" xfId="5061" xr:uid="{00000000-0005-0000-0000-000049100000}"/>
    <cellStyle name="Comma 3 2 4 5" xfId="445" xr:uid="{00000000-0005-0000-0000-00004A100000}"/>
    <cellStyle name="Comma 3 2 4 5 2" xfId="1246" xr:uid="{00000000-0005-0000-0000-00004B100000}"/>
    <cellStyle name="Comma 3 2 4 5 2 2" xfId="3654" xr:uid="{00000000-0005-0000-0000-00004C100000}"/>
    <cellStyle name="Comma 3 2 4 5 2 3" xfId="6061" xr:uid="{00000000-0005-0000-0000-00004D100000}"/>
    <cellStyle name="Comma 3 2 4 5 3" xfId="2046" xr:uid="{00000000-0005-0000-0000-00004E100000}"/>
    <cellStyle name="Comma 3 2 4 5 3 2" xfId="4454" xr:uid="{00000000-0005-0000-0000-00004F100000}"/>
    <cellStyle name="Comma 3 2 4 5 3 3" xfId="6861" xr:uid="{00000000-0005-0000-0000-000050100000}"/>
    <cellStyle name="Comma 3 2 4 5 4" xfId="2854" xr:uid="{00000000-0005-0000-0000-000051100000}"/>
    <cellStyle name="Comma 3 2 4 5 5" xfId="5261" xr:uid="{00000000-0005-0000-0000-000052100000}"/>
    <cellStyle name="Comma 3 2 4 6" xfId="645" xr:uid="{00000000-0005-0000-0000-000053100000}"/>
    <cellStyle name="Comma 3 2 4 6 2" xfId="1446" xr:uid="{00000000-0005-0000-0000-000054100000}"/>
    <cellStyle name="Comma 3 2 4 6 2 2" xfId="3854" xr:uid="{00000000-0005-0000-0000-000055100000}"/>
    <cellStyle name="Comma 3 2 4 6 2 3" xfId="6261" xr:uid="{00000000-0005-0000-0000-000056100000}"/>
    <cellStyle name="Comma 3 2 4 6 3" xfId="2246" xr:uid="{00000000-0005-0000-0000-000057100000}"/>
    <cellStyle name="Comma 3 2 4 6 3 2" xfId="4654" xr:uid="{00000000-0005-0000-0000-000058100000}"/>
    <cellStyle name="Comma 3 2 4 6 3 3" xfId="7061" xr:uid="{00000000-0005-0000-0000-000059100000}"/>
    <cellStyle name="Comma 3 2 4 6 4" xfId="3054" xr:uid="{00000000-0005-0000-0000-00005A100000}"/>
    <cellStyle name="Comma 3 2 4 6 5" xfId="5461" xr:uid="{00000000-0005-0000-0000-00005B100000}"/>
    <cellStyle name="Comma 3 2 4 7" xfId="846" xr:uid="{00000000-0005-0000-0000-00005C100000}"/>
    <cellStyle name="Comma 3 2 4 7 2" xfId="3254" xr:uid="{00000000-0005-0000-0000-00005D100000}"/>
    <cellStyle name="Comma 3 2 4 7 3" xfId="5661" xr:uid="{00000000-0005-0000-0000-00005E100000}"/>
    <cellStyle name="Comma 3 2 4 8" xfId="1646" xr:uid="{00000000-0005-0000-0000-00005F100000}"/>
    <cellStyle name="Comma 3 2 4 8 2" xfId="4054" xr:uid="{00000000-0005-0000-0000-000060100000}"/>
    <cellStyle name="Comma 3 2 4 8 3" xfId="6461" xr:uid="{00000000-0005-0000-0000-000061100000}"/>
    <cellStyle name="Comma 3 2 4 9" xfId="2453" xr:uid="{00000000-0005-0000-0000-000062100000}"/>
    <cellStyle name="Comma 3 2 5" xfId="54" xr:uid="{00000000-0005-0000-0000-000063100000}"/>
    <cellStyle name="Comma 3 2 5 10" xfId="4870" xr:uid="{00000000-0005-0000-0000-000064100000}"/>
    <cellStyle name="Comma 3 2 5 2" xfId="105" xr:uid="{00000000-0005-0000-0000-000065100000}"/>
    <cellStyle name="Comma 3 2 5 2 2" xfId="205" xr:uid="{00000000-0005-0000-0000-000066100000}"/>
    <cellStyle name="Comma 3 2 5 2 2 2" xfId="405" xr:uid="{00000000-0005-0000-0000-000067100000}"/>
    <cellStyle name="Comma 3 2 5 2 2 2 2" xfId="1206" xr:uid="{00000000-0005-0000-0000-000068100000}"/>
    <cellStyle name="Comma 3 2 5 2 2 2 2 2" xfId="3614" xr:uid="{00000000-0005-0000-0000-000069100000}"/>
    <cellStyle name="Comma 3 2 5 2 2 2 2 3" xfId="6021" xr:uid="{00000000-0005-0000-0000-00006A100000}"/>
    <cellStyle name="Comma 3 2 5 2 2 2 3" xfId="2006" xr:uid="{00000000-0005-0000-0000-00006B100000}"/>
    <cellStyle name="Comma 3 2 5 2 2 2 3 2" xfId="4414" xr:uid="{00000000-0005-0000-0000-00006C100000}"/>
    <cellStyle name="Comma 3 2 5 2 2 2 3 3" xfId="6821" xr:uid="{00000000-0005-0000-0000-00006D100000}"/>
    <cellStyle name="Comma 3 2 5 2 2 2 4" xfId="2814" xr:uid="{00000000-0005-0000-0000-00006E100000}"/>
    <cellStyle name="Comma 3 2 5 2 2 2 5" xfId="5221" xr:uid="{00000000-0005-0000-0000-00006F100000}"/>
    <cellStyle name="Comma 3 2 5 2 2 3" xfId="605" xr:uid="{00000000-0005-0000-0000-000070100000}"/>
    <cellStyle name="Comma 3 2 5 2 2 3 2" xfId="1406" xr:uid="{00000000-0005-0000-0000-000071100000}"/>
    <cellStyle name="Comma 3 2 5 2 2 3 2 2" xfId="3814" xr:uid="{00000000-0005-0000-0000-000072100000}"/>
    <cellStyle name="Comma 3 2 5 2 2 3 2 3" xfId="6221" xr:uid="{00000000-0005-0000-0000-000073100000}"/>
    <cellStyle name="Comma 3 2 5 2 2 3 3" xfId="2206" xr:uid="{00000000-0005-0000-0000-000074100000}"/>
    <cellStyle name="Comma 3 2 5 2 2 3 3 2" xfId="4614" xr:uid="{00000000-0005-0000-0000-000075100000}"/>
    <cellStyle name="Comma 3 2 5 2 2 3 3 3" xfId="7021" xr:uid="{00000000-0005-0000-0000-000076100000}"/>
    <cellStyle name="Comma 3 2 5 2 2 3 4" xfId="3014" xr:uid="{00000000-0005-0000-0000-000077100000}"/>
    <cellStyle name="Comma 3 2 5 2 2 3 5" xfId="5421" xr:uid="{00000000-0005-0000-0000-000078100000}"/>
    <cellStyle name="Comma 3 2 5 2 2 4" xfId="805" xr:uid="{00000000-0005-0000-0000-000079100000}"/>
    <cellStyle name="Comma 3 2 5 2 2 4 2" xfId="1606" xr:uid="{00000000-0005-0000-0000-00007A100000}"/>
    <cellStyle name="Comma 3 2 5 2 2 4 2 2" xfId="4014" xr:uid="{00000000-0005-0000-0000-00007B100000}"/>
    <cellStyle name="Comma 3 2 5 2 2 4 2 3" xfId="6421" xr:uid="{00000000-0005-0000-0000-00007C100000}"/>
    <cellStyle name="Comma 3 2 5 2 2 4 3" xfId="2406" xr:uid="{00000000-0005-0000-0000-00007D100000}"/>
    <cellStyle name="Comma 3 2 5 2 2 4 3 2" xfId="4814" xr:uid="{00000000-0005-0000-0000-00007E100000}"/>
    <cellStyle name="Comma 3 2 5 2 2 4 3 3" xfId="7221" xr:uid="{00000000-0005-0000-0000-00007F100000}"/>
    <cellStyle name="Comma 3 2 5 2 2 4 4" xfId="3214" xr:uid="{00000000-0005-0000-0000-000080100000}"/>
    <cellStyle name="Comma 3 2 5 2 2 4 5" xfId="5621" xr:uid="{00000000-0005-0000-0000-000081100000}"/>
    <cellStyle name="Comma 3 2 5 2 2 5" xfId="1006" xr:uid="{00000000-0005-0000-0000-000082100000}"/>
    <cellStyle name="Comma 3 2 5 2 2 5 2" xfId="3414" xr:uid="{00000000-0005-0000-0000-000083100000}"/>
    <cellStyle name="Comma 3 2 5 2 2 5 3" xfId="5821" xr:uid="{00000000-0005-0000-0000-000084100000}"/>
    <cellStyle name="Comma 3 2 5 2 2 6" xfId="1806" xr:uid="{00000000-0005-0000-0000-000085100000}"/>
    <cellStyle name="Comma 3 2 5 2 2 6 2" xfId="4214" xr:uid="{00000000-0005-0000-0000-000086100000}"/>
    <cellStyle name="Comma 3 2 5 2 2 6 3" xfId="6621" xr:uid="{00000000-0005-0000-0000-000087100000}"/>
    <cellStyle name="Comma 3 2 5 2 2 7" xfId="2614" xr:uid="{00000000-0005-0000-0000-000088100000}"/>
    <cellStyle name="Comma 3 2 5 2 2 8" xfId="5021" xr:uid="{00000000-0005-0000-0000-000089100000}"/>
    <cellStyle name="Comma 3 2 5 2 3" xfId="305" xr:uid="{00000000-0005-0000-0000-00008A100000}"/>
    <cellStyle name="Comma 3 2 5 2 3 2" xfId="1106" xr:uid="{00000000-0005-0000-0000-00008B100000}"/>
    <cellStyle name="Comma 3 2 5 2 3 2 2" xfId="3514" xr:uid="{00000000-0005-0000-0000-00008C100000}"/>
    <cellStyle name="Comma 3 2 5 2 3 2 3" xfId="5921" xr:uid="{00000000-0005-0000-0000-00008D100000}"/>
    <cellStyle name="Comma 3 2 5 2 3 3" xfId="1906" xr:uid="{00000000-0005-0000-0000-00008E100000}"/>
    <cellStyle name="Comma 3 2 5 2 3 3 2" xfId="4314" xr:uid="{00000000-0005-0000-0000-00008F100000}"/>
    <cellStyle name="Comma 3 2 5 2 3 3 3" xfId="6721" xr:uid="{00000000-0005-0000-0000-000090100000}"/>
    <cellStyle name="Comma 3 2 5 2 3 4" xfId="2714" xr:uid="{00000000-0005-0000-0000-000091100000}"/>
    <cellStyle name="Comma 3 2 5 2 3 5" xfId="5121" xr:uid="{00000000-0005-0000-0000-000092100000}"/>
    <cellStyle name="Comma 3 2 5 2 4" xfId="505" xr:uid="{00000000-0005-0000-0000-000093100000}"/>
    <cellStyle name="Comma 3 2 5 2 4 2" xfId="1306" xr:uid="{00000000-0005-0000-0000-000094100000}"/>
    <cellStyle name="Comma 3 2 5 2 4 2 2" xfId="3714" xr:uid="{00000000-0005-0000-0000-000095100000}"/>
    <cellStyle name="Comma 3 2 5 2 4 2 3" xfId="6121" xr:uid="{00000000-0005-0000-0000-000096100000}"/>
    <cellStyle name="Comma 3 2 5 2 4 3" xfId="2106" xr:uid="{00000000-0005-0000-0000-000097100000}"/>
    <cellStyle name="Comma 3 2 5 2 4 3 2" xfId="4514" xr:uid="{00000000-0005-0000-0000-000098100000}"/>
    <cellStyle name="Comma 3 2 5 2 4 3 3" xfId="6921" xr:uid="{00000000-0005-0000-0000-000099100000}"/>
    <cellStyle name="Comma 3 2 5 2 4 4" xfId="2914" xr:uid="{00000000-0005-0000-0000-00009A100000}"/>
    <cellStyle name="Comma 3 2 5 2 4 5" xfId="5321" xr:uid="{00000000-0005-0000-0000-00009B100000}"/>
    <cellStyle name="Comma 3 2 5 2 5" xfId="705" xr:uid="{00000000-0005-0000-0000-00009C100000}"/>
    <cellStyle name="Comma 3 2 5 2 5 2" xfId="1506" xr:uid="{00000000-0005-0000-0000-00009D100000}"/>
    <cellStyle name="Comma 3 2 5 2 5 2 2" xfId="3914" xr:uid="{00000000-0005-0000-0000-00009E100000}"/>
    <cellStyle name="Comma 3 2 5 2 5 2 3" xfId="6321" xr:uid="{00000000-0005-0000-0000-00009F100000}"/>
    <cellStyle name="Comma 3 2 5 2 5 3" xfId="2306" xr:uid="{00000000-0005-0000-0000-0000A0100000}"/>
    <cellStyle name="Comma 3 2 5 2 5 3 2" xfId="4714" xr:uid="{00000000-0005-0000-0000-0000A1100000}"/>
    <cellStyle name="Comma 3 2 5 2 5 3 3" xfId="7121" xr:uid="{00000000-0005-0000-0000-0000A2100000}"/>
    <cellStyle name="Comma 3 2 5 2 5 4" xfId="3114" xr:uid="{00000000-0005-0000-0000-0000A3100000}"/>
    <cellStyle name="Comma 3 2 5 2 5 5" xfId="5521" xr:uid="{00000000-0005-0000-0000-0000A4100000}"/>
    <cellStyle name="Comma 3 2 5 2 6" xfId="906" xr:uid="{00000000-0005-0000-0000-0000A5100000}"/>
    <cellStyle name="Comma 3 2 5 2 6 2" xfId="3314" xr:uid="{00000000-0005-0000-0000-0000A6100000}"/>
    <cellStyle name="Comma 3 2 5 2 6 3" xfId="5721" xr:uid="{00000000-0005-0000-0000-0000A7100000}"/>
    <cellStyle name="Comma 3 2 5 2 7" xfId="1706" xr:uid="{00000000-0005-0000-0000-0000A8100000}"/>
    <cellStyle name="Comma 3 2 5 2 7 2" xfId="4114" xr:uid="{00000000-0005-0000-0000-0000A9100000}"/>
    <cellStyle name="Comma 3 2 5 2 7 3" xfId="6521" xr:uid="{00000000-0005-0000-0000-0000AA100000}"/>
    <cellStyle name="Comma 3 2 5 2 8" xfId="2514" xr:uid="{00000000-0005-0000-0000-0000AB100000}"/>
    <cellStyle name="Comma 3 2 5 2 9" xfId="4921" xr:uid="{00000000-0005-0000-0000-0000AC100000}"/>
    <cellStyle name="Comma 3 2 5 3" xfId="155" xr:uid="{00000000-0005-0000-0000-0000AD100000}"/>
    <cellStyle name="Comma 3 2 5 3 2" xfId="355" xr:uid="{00000000-0005-0000-0000-0000AE100000}"/>
    <cellStyle name="Comma 3 2 5 3 2 2" xfId="1156" xr:uid="{00000000-0005-0000-0000-0000AF100000}"/>
    <cellStyle name="Comma 3 2 5 3 2 2 2" xfId="3564" xr:uid="{00000000-0005-0000-0000-0000B0100000}"/>
    <cellStyle name="Comma 3 2 5 3 2 2 3" xfId="5971" xr:uid="{00000000-0005-0000-0000-0000B1100000}"/>
    <cellStyle name="Comma 3 2 5 3 2 3" xfId="1956" xr:uid="{00000000-0005-0000-0000-0000B2100000}"/>
    <cellStyle name="Comma 3 2 5 3 2 3 2" xfId="4364" xr:uid="{00000000-0005-0000-0000-0000B3100000}"/>
    <cellStyle name="Comma 3 2 5 3 2 3 3" xfId="6771" xr:uid="{00000000-0005-0000-0000-0000B4100000}"/>
    <cellStyle name="Comma 3 2 5 3 2 4" xfId="2764" xr:uid="{00000000-0005-0000-0000-0000B5100000}"/>
    <cellStyle name="Comma 3 2 5 3 2 5" xfId="5171" xr:uid="{00000000-0005-0000-0000-0000B6100000}"/>
    <cellStyle name="Comma 3 2 5 3 3" xfId="555" xr:uid="{00000000-0005-0000-0000-0000B7100000}"/>
    <cellStyle name="Comma 3 2 5 3 3 2" xfId="1356" xr:uid="{00000000-0005-0000-0000-0000B8100000}"/>
    <cellStyle name="Comma 3 2 5 3 3 2 2" xfId="3764" xr:uid="{00000000-0005-0000-0000-0000B9100000}"/>
    <cellStyle name="Comma 3 2 5 3 3 2 3" xfId="6171" xr:uid="{00000000-0005-0000-0000-0000BA100000}"/>
    <cellStyle name="Comma 3 2 5 3 3 3" xfId="2156" xr:uid="{00000000-0005-0000-0000-0000BB100000}"/>
    <cellStyle name="Comma 3 2 5 3 3 3 2" xfId="4564" xr:uid="{00000000-0005-0000-0000-0000BC100000}"/>
    <cellStyle name="Comma 3 2 5 3 3 3 3" xfId="6971" xr:uid="{00000000-0005-0000-0000-0000BD100000}"/>
    <cellStyle name="Comma 3 2 5 3 3 4" xfId="2964" xr:uid="{00000000-0005-0000-0000-0000BE100000}"/>
    <cellStyle name="Comma 3 2 5 3 3 5" xfId="5371" xr:uid="{00000000-0005-0000-0000-0000BF100000}"/>
    <cellStyle name="Comma 3 2 5 3 4" xfId="755" xr:uid="{00000000-0005-0000-0000-0000C0100000}"/>
    <cellStyle name="Comma 3 2 5 3 4 2" xfId="1556" xr:uid="{00000000-0005-0000-0000-0000C1100000}"/>
    <cellStyle name="Comma 3 2 5 3 4 2 2" xfId="3964" xr:uid="{00000000-0005-0000-0000-0000C2100000}"/>
    <cellStyle name="Comma 3 2 5 3 4 2 3" xfId="6371" xr:uid="{00000000-0005-0000-0000-0000C3100000}"/>
    <cellStyle name="Comma 3 2 5 3 4 3" xfId="2356" xr:uid="{00000000-0005-0000-0000-0000C4100000}"/>
    <cellStyle name="Comma 3 2 5 3 4 3 2" xfId="4764" xr:uid="{00000000-0005-0000-0000-0000C5100000}"/>
    <cellStyle name="Comma 3 2 5 3 4 3 3" xfId="7171" xr:uid="{00000000-0005-0000-0000-0000C6100000}"/>
    <cellStyle name="Comma 3 2 5 3 4 4" xfId="3164" xr:uid="{00000000-0005-0000-0000-0000C7100000}"/>
    <cellStyle name="Comma 3 2 5 3 4 5" xfId="5571" xr:uid="{00000000-0005-0000-0000-0000C8100000}"/>
    <cellStyle name="Comma 3 2 5 3 5" xfId="956" xr:uid="{00000000-0005-0000-0000-0000C9100000}"/>
    <cellStyle name="Comma 3 2 5 3 5 2" xfId="3364" xr:uid="{00000000-0005-0000-0000-0000CA100000}"/>
    <cellStyle name="Comma 3 2 5 3 5 3" xfId="5771" xr:uid="{00000000-0005-0000-0000-0000CB100000}"/>
    <cellStyle name="Comma 3 2 5 3 6" xfId="1756" xr:uid="{00000000-0005-0000-0000-0000CC100000}"/>
    <cellStyle name="Comma 3 2 5 3 6 2" xfId="4164" xr:uid="{00000000-0005-0000-0000-0000CD100000}"/>
    <cellStyle name="Comma 3 2 5 3 6 3" xfId="6571" xr:uid="{00000000-0005-0000-0000-0000CE100000}"/>
    <cellStyle name="Comma 3 2 5 3 7" xfId="2564" xr:uid="{00000000-0005-0000-0000-0000CF100000}"/>
    <cellStyle name="Comma 3 2 5 3 8" xfId="4971" xr:uid="{00000000-0005-0000-0000-0000D0100000}"/>
    <cellStyle name="Comma 3 2 5 4" xfId="255" xr:uid="{00000000-0005-0000-0000-0000D1100000}"/>
    <cellStyle name="Comma 3 2 5 4 2" xfId="1056" xr:uid="{00000000-0005-0000-0000-0000D2100000}"/>
    <cellStyle name="Comma 3 2 5 4 2 2" xfId="3464" xr:uid="{00000000-0005-0000-0000-0000D3100000}"/>
    <cellStyle name="Comma 3 2 5 4 2 3" xfId="5871" xr:uid="{00000000-0005-0000-0000-0000D4100000}"/>
    <cellStyle name="Comma 3 2 5 4 3" xfId="1856" xr:uid="{00000000-0005-0000-0000-0000D5100000}"/>
    <cellStyle name="Comma 3 2 5 4 3 2" xfId="4264" xr:uid="{00000000-0005-0000-0000-0000D6100000}"/>
    <cellStyle name="Comma 3 2 5 4 3 3" xfId="6671" xr:uid="{00000000-0005-0000-0000-0000D7100000}"/>
    <cellStyle name="Comma 3 2 5 4 4" xfId="2664" xr:uid="{00000000-0005-0000-0000-0000D8100000}"/>
    <cellStyle name="Comma 3 2 5 4 5" xfId="5071" xr:uid="{00000000-0005-0000-0000-0000D9100000}"/>
    <cellStyle name="Comma 3 2 5 5" xfId="455" xr:uid="{00000000-0005-0000-0000-0000DA100000}"/>
    <cellStyle name="Comma 3 2 5 5 2" xfId="1256" xr:uid="{00000000-0005-0000-0000-0000DB100000}"/>
    <cellStyle name="Comma 3 2 5 5 2 2" xfId="3664" xr:uid="{00000000-0005-0000-0000-0000DC100000}"/>
    <cellStyle name="Comma 3 2 5 5 2 3" xfId="6071" xr:uid="{00000000-0005-0000-0000-0000DD100000}"/>
    <cellStyle name="Comma 3 2 5 5 3" xfId="2056" xr:uid="{00000000-0005-0000-0000-0000DE100000}"/>
    <cellStyle name="Comma 3 2 5 5 3 2" xfId="4464" xr:uid="{00000000-0005-0000-0000-0000DF100000}"/>
    <cellStyle name="Comma 3 2 5 5 3 3" xfId="6871" xr:uid="{00000000-0005-0000-0000-0000E0100000}"/>
    <cellStyle name="Comma 3 2 5 5 4" xfId="2864" xr:uid="{00000000-0005-0000-0000-0000E1100000}"/>
    <cellStyle name="Comma 3 2 5 5 5" xfId="5271" xr:uid="{00000000-0005-0000-0000-0000E2100000}"/>
    <cellStyle name="Comma 3 2 5 6" xfId="655" xr:uid="{00000000-0005-0000-0000-0000E3100000}"/>
    <cellStyle name="Comma 3 2 5 6 2" xfId="1456" xr:uid="{00000000-0005-0000-0000-0000E4100000}"/>
    <cellStyle name="Comma 3 2 5 6 2 2" xfId="3864" xr:uid="{00000000-0005-0000-0000-0000E5100000}"/>
    <cellStyle name="Comma 3 2 5 6 2 3" xfId="6271" xr:uid="{00000000-0005-0000-0000-0000E6100000}"/>
    <cellStyle name="Comma 3 2 5 6 3" xfId="2256" xr:uid="{00000000-0005-0000-0000-0000E7100000}"/>
    <cellStyle name="Comma 3 2 5 6 3 2" xfId="4664" xr:uid="{00000000-0005-0000-0000-0000E8100000}"/>
    <cellStyle name="Comma 3 2 5 6 3 3" xfId="7071" xr:uid="{00000000-0005-0000-0000-0000E9100000}"/>
    <cellStyle name="Comma 3 2 5 6 4" xfId="3064" xr:uid="{00000000-0005-0000-0000-0000EA100000}"/>
    <cellStyle name="Comma 3 2 5 6 5" xfId="5471" xr:uid="{00000000-0005-0000-0000-0000EB100000}"/>
    <cellStyle name="Comma 3 2 5 7" xfId="856" xr:uid="{00000000-0005-0000-0000-0000EC100000}"/>
    <cellStyle name="Comma 3 2 5 7 2" xfId="3264" xr:uid="{00000000-0005-0000-0000-0000ED100000}"/>
    <cellStyle name="Comma 3 2 5 7 3" xfId="5671" xr:uid="{00000000-0005-0000-0000-0000EE100000}"/>
    <cellStyle name="Comma 3 2 5 8" xfId="1656" xr:uid="{00000000-0005-0000-0000-0000EF100000}"/>
    <cellStyle name="Comma 3 2 5 8 2" xfId="4064" xr:uid="{00000000-0005-0000-0000-0000F0100000}"/>
    <cellStyle name="Comma 3 2 5 8 3" xfId="6471" xr:uid="{00000000-0005-0000-0000-0000F1100000}"/>
    <cellStyle name="Comma 3 2 5 9" xfId="2463" xr:uid="{00000000-0005-0000-0000-0000F2100000}"/>
    <cellStyle name="Comma 3 2 6" xfId="65" xr:uid="{00000000-0005-0000-0000-0000F3100000}"/>
    <cellStyle name="Comma 3 2 6 2" xfId="165" xr:uid="{00000000-0005-0000-0000-0000F4100000}"/>
    <cellStyle name="Comma 3 2 6 2 2" xfId="365" xr:uid="{00000000-0005-0000-0000-0000F5100000}"/>
    <cellStyle name="Comma 3 2 6 2 2 2" xfId="1166" xr:uid="{00000000-0005-0000-0000-0000F6100000}"/>
    <cellStyle name="Comma 3 2 6 2 2 2 2" xfId="3574" xr:uid="{00000000-0005-0000-0000-0000F7100000}"/>
    <cellStyle name="Comma 3 2 6 2 2 2 3" xfId="5981" xr:uid="{00000000-0005-0000-0000-0000F8100000}"/>
    <cellStyle name="Comma 3 2 6 2 2 3" xfId="1966" xr:uid="{00000000-0005-0000-0000-0000F9100000}"/>
    <cellStyle name="Comma 3 2 6 2 2 3 2" xfId="4374" xr:uid="{00000000-0005-0000-0000-0000FA100000}"/>
    <cellStyle name="Comma 3 2 6 2 2 3 3" xfId="6781" xr:uid="{00000000-0005-0000-0000-0000FB100000}"/>
    <cellStyle name="Comma 3 2 6 2 2 4" xfId="2774" xr:uid="{00000000-0005-0000-0000-0000FC100000}"/>
    <cellStyle name="Comma 3 2 6 2 2 5" xfId="5181" xr:uid="{00000000-0005-0000-0000-0000FD100000}"/>
    <cellStyle name="Comma 3 2 6 2 3" xfId="565" xr:uid="{00000000-0005-0000-0000-0000FE100000}"/>
    <cellStyle name="Comma 3 2 6 2 3 2" xfId="1366" xr:uid="{00000000-0005-0000-0000-0000FF100000}"/>
    <cellStyle name="Comma 3 2 6 2 3 2 2" xfId="3774" xr:uid="{00000000-0005-0000-0000-000000110000}"/>
    <cellStyle name="Comma 3 2 6 2 3 2 3" xfId="6181" xr:uid="{00000000-0005-0000-0000-000001110000}"/>
    <cellStyle name="Comma 3 2 6 2 3 3" xfId="2166" xr:uid="{00000000-0005-0000-0000-000002110000}"/>
    <cellStyle name="Comma 3 2 6 2 3 3 2" xfId="4574" xr:uid="{00000000-0005-0000-0000-000003110000}"/>
    <cellStyle name="Comma 3 2 6 2 3 3 3" xfId="6981" xr:uid="{00000000-0005-0000-0000-000004110000}"/>
    <cellStyle name="Comma 3 2 6 2 3 4" xfId="2974" xr:uid="{00000000-0005-0000-0000-000005110000}"/>
    <cellStyle name="Comma 3 2 6 2 3 5" xfId="5381" xr:uid="{00000000-0005-0000-0000-000006110000}"/>
    <cellStyle name="Comma 3 2 6 2 4" xfId="765" xr:uid="{00000000-0005-0000-0000-000007110000}"/>
    <cellStyle name="Comma 3 2 6 2 4 2" xfId="1566" xr:uid="{00000000-0005-0000-0000-000008110000}"/>
    <cellStyle name="Comma 3 2 6 2 4 2 2" xfId="3974" xr:uid="{00000000-0005-0000-0000-000009110000}"/>
    <cellStyle name="Comma 3 2 6 2 4 2 3" xfId="6381" xr:uid="{00000000-0005-0000-0000-00000A110000}"/>
    <cellStyle name="Comma 3 2 6 2 4 3" xfId="2366" xr:uid="{00000000-0005-0000-0000-00000B110000}"/>
    <cellStyle name="Comma 3 2 6 2 4 3 2" xfId="4774" xr:uid="{00000000-0005-0000-0000-00000C110000}"/>
    <cellStyle name="Comma 3 2 6 2 4 3 3" xfId="7181" xr:uid="{00000000-0005-0000-0000-00000D110000}"/>
    <cellStyle name="Comma 3 2 6 2 4 4" xfId="3174" xr:uid="{00000000-0005-0000-0000-00000E110000}"/>
    <cellStyle name="Comma 3 2 6 2 4 5" xfId="5581" xr:uid="{00000000-0005-0000-0000-00000F110000}"/>
    <cellStyle name="Comma 3 2 6 2 5" xfId="966" xr:uid="{00000000-0005-0000-0000-000010110000}"/>
    <cellStyle name="Comma 3 2 6 2 5 2" xfId="3374" xr:uid="{00000000-0005-0000-0000-000011110000}"/>
    <cellStyle name="Comma 3 2 6 2 5 3" xfId="5781" xr:uid="{00000000-0005-0000-0000-000012110000}"/>
    <cellStyle name="Comma 3 2 6 2 6" xfId="1766" xr:uid="{00000000-0005-0000-0000-000013110000}"/>
    <cellStyle name="Comma 3 2 6 2 6 2" xfId="4174" xr:uid="{00000000-0005-0000-0000-000014110000}"/>
    <cellStyle name="Comma 3 2 6 2 6 3" xfId="6581" xr:uid="{00000000-0005-0000-0000-000015110000}"/>
    <cellStyle name="Comma 3 2 6 2 7" xfId="2574" xr:uid="{00000000-0005-0000-0000-000016110000}"/>
    <cellStyle name="Comma 3 2 6 2 8" xfId="4981" xr:uid="{00000000-0005-0000-0000-000017110000}"/>
    <cellStyle name="Comma 3 2 6 3" xfId="265" xr:uid="{00000000-0005-0000-0000-000018110000}"/>
    <cellStyle name="Comma 3 2 6 3 2" xfId="1066" xr:uid="{00000000-0005-0000-0000-000019110000}"/>
    <cellStyle name="Comma 3 2 6 3 2 2" xfId="3474" xr:uid="{00000000-0005-0000-0000-00001A110000}"/>
    <cellStyle name="Comma 3 2 6 3 2 3" xfId="5881" xr:uid="{00000000-0005-0000-0000-00001B110000}"/>
    <cellStyle name="Comma 3 2 6 3 3" xfId="1866" xr:uid="{00000000-0005-0000-0000-00001C110000}"/>
    <cellStyle name="Comma 3 2 6 3 3 2" xfId="4274" xr:uid="{00000000-0005-0000-0000-00001D110000}"/>
    <cellStyle name="Comma 3 2 6 3 3 3" xfId="6681" xr:uid="{00000000-0005-0000-0000-00001E110000}"/>
    <cellStyle name="Comma 3 2 6 3 4" xfId="2674" xr:uid="{00000000-0005-0000-0000-00001F110000}"/>
    <cellStyle name="Comma 3 2 6 3 5" xfId="5081" xr:uid="{00000000-0005-0000-0000-000020110000}"/>
    <cellStyle name="Comma 3 2 6 4" xfId="465" xr:uid="{00000000-0005-0000-0000-000021110000}"/>
    <cellStyle name="Comma 3 2 6 4 2" xfId="1266" xr:uid="{00000000-0005-0000-0000-000022110000}"/>
    <cellStyle name="Comma 3 2 6 4 2 2" xfId="3674" xr:uid="{00000000-0005-0000-0000-000023110000}"/>
    <cellStyle name="Comma 3 2 6 4 2 3" xfId="6081" xr:uid="{00000000-0005-0000-0000-000024110000}"/>
    <cellStyle name="Comma 3 2 6 4 3" xfId="2066" xr:uid="{00000000-0005-0000-0000-000025110000}"/>
    <cellStyle name="Comma 3 2 6 4 3 2" xfId="4474" xr:uid="{00000000-0005-0000-0000-000026110000}"/>
    <cellStyle name="Comma 3 2 6 4 3 3" xfId="6881" xr:uid="{00000000-0005-0000-0000-000027110000}"/>
    <cellStyle name="Comma 3 2 6 4 4" xfId="2874" xr:uid="{00000000-0005-0000-0000-000028110000}"/>
    <cellStyle name="Comma 3 2 6 4 5" xfId="5281" xr:uid="{00000000-0005-0000-0000-000029110000}"/>
    <cellStyle name="Comma 3 2 6 5" xfId="665" xr:uid="{00000000-0005-0000-0000-00002A110000}"/>
    <cellStyle name="Comma 3 2 6 5 2" xfId="1466" xr:uid="{00000000-0005-0000-0000-00002B110000}"/>
    <cellStyle name="Comma 3 2 6 5 2 2" xfId="3874" xr:uid="{00000000-0005-0000-0000-00002C110000}"/>
    <cellStyle name="Comma 3 2 6 5 2 3" xfId="6281" xr:uid="{00000000-0005-0000-0000-00002D110000}"/>
    <cellStyle name="Comma 3 2 6 5 3" xfId="2266" xr:uid="{00000000-0005-0000-0000-00002E110000}"/>
    <cellStyle name="Comma 3 2 6 5 3 2" xfId="4674" xr:uid="{00000000-0005-0000-0000-00002F110000}"/>
    <cellStyle name="Comma 3 2 6 5 3 3" xfId="7081" xr:uid="{00000000-0005-0000-0000-000030110000}"/>
    <cellStyle name="Comma 3 2 6 5 4" xfId="3074" xr:uid="{00000000-0005-0000-0000-000031110000}"/>
    <cellStyle name="Comma 3 2 6 5 5" xfId="5481" xr:uid="{00000000-0005-0000-0000-000032110000}"/>
    <cellStyle name="Comma 3 2 6 6" xfId="866" xr:uid="{00000000-0005-0000-0000-000033110000}"/>
    <cellStyle name="Comma 3 2 6 6 2" xfId="3274" xr:uid="{00000000-0005-0000-0000-000034110000}"/>
    <cellStyle name="Comma 3 2 6 6 3" xfId="5681" xr:uid="{00000000-0005-0000-0000-000035110000}"/>
    <cellStyle name="Comma 3 2 6 7" xfId="1666" xr:uid="{00000000-0005-0000-0000-000036110000}"/>
    <cellStyle name="Comma 3 2 6 7 2" xfId="4074" xr:uid="{00000000-0005-0000-0000-000037110000}"/>
    <cellStyle name="Comma 3 2 6 7 3" xfId="6481" xr:uid="{00000000-0005-0000-0000-000038110000}"/>
    <cellStyle name="Comma 3 2 6 8" xfId="2474" xr:uid="{00000000-0005-0000-0000-000039110000}"/>
    <cellStyle name="Comma 3 2 6 9" xfId="4881" xr:uid="{00000000-0005-0000-0000-00003A110000}"/>
    <cellStyle name="Comma 3 2 7" xfId="115" xr:uid="{00000000-0005-0000-0000-00003B110000}"/>
    <cellStyle name="Comma 3 2 7 2" xfId="315" xr:uid="{00000000-0005-0000-0000-00003C110000}"/>
    <cellStyle name="Comma 3 2 7 2 2" xfId="1116" xr:uid="{00000000-0005-0000-0000-00003D110000}"/>
    <cellStyle name="Comma 3 2 7 2 2 2" xfId="3524" xr:uid="{00000000-0005-0000-0000-00003E110000}"/>
    <cellStyle name="Comma 3 2 7 2 2 3" xfId="5931" xr:uid="{00000000-0005-0000-0000-00003F110000}"/>
    <cellStyle name="Comma 3 2 7 2 3" xfId="1916" xr:uid="{00000000-0005-0000-0000-000040110000}"/>
    <cellStyle name="Comma 3 2 7 2 3 2" xfId="4324" xr:uid="{00000000-0005-0000-0000-000041110000}"/>
    <cellStyle name="Comma 3 2 7 2 3 3" xfId="6731" xr:uid="{00000000-0005-0000-0000-000042110000}"/>
    <cellStyle name="Comma 3 2 7 2 4" xfId="2724" xr:uid="{00000000-0005-0000-0000-000043110000}"/>
    <cellStyle name="Comma 3 2 7 2 5" xfId="5131" xr:uid="{00000000-0005-0000-0000-000044110000}"/>
    <cellStyle name="Comma 3 2 7 3" xfId="515" xr:uid="{00000000-0005-0000-0000-000045110000}"/>
    <cellStyle name="Comma 3 2 7 3 2" xfId="1316" xr:uid="{00000000-0005-0000-0000-000046110000}"/>
    <cellStyle name="Comma 3 2 7 3 2 2" xfId="3724" xr:uid="{00000000-0005-0000-0000-000047110000}"/>
    <cellStyle name="Comma 3 2 7 3 2 3" xfId="6131" xr:uid="{00000000-0005-0000-0000-000048110000}"/>
    <cellStyle name="Comma 3 2 7 3 3" xfId="2116" xr:uid="{00000000-0005-0000-0000-000049110000}"/>
    <cellStyle name="Comma 3 2 7 3 3 2" xfId="4524" xr:uid="{00000000-0005-0000-0000-00004A110000}"/>
    <cellStyle name="Comma 3 2 7 3 3 3" xfId="6931" xr:uid="{00000000-0005-0000-0000-00004B110000}"/>
    <cellStyle name="Comma 3 2 7 3 4" xfId="2924" xr:uid="{00000000-0005-0000-0000-00004C110000}"/>
    <cellStyle name="Comma 3 2 7 3 5" xfId="5331" xr:uid="{00000000-0005-0000-0000-00004D110000}"/>
    <cellStyle name="Comma 3 2 7 4" xfId="715" xr:uid="{00000000-0005-0000-0000-00004E110000}"/>
    <cellStyle name="Comma 3 2 7 4 2" xfId="1516" xr:uid="{00000000-0005-0000-0000-00004F110000}"/>
    <cellStyle name="Comma 3 2 7 4 2 2" xfId="3924" xr:uid="{00000000-0005-0000-0000-000050110000}"/>
    <cellStyle name="Comma 3 2 7 4 2 3" xfId="6331" xr:uid="{00000000-0005-0000-0000-000051110000}"/>
    <cellStyle name="Comma 3 2 7 4 3" xfId="2316" xr:uid="{00000000-0005-0000-0000-000052110000}"/>
    <cellStyle name="Comma 3 2 7 4 3 2" xfId="4724" xr:uid="{00000000-0005-0000-0000-000053110000}"/>
    <cellStyle name="Comma 3 2 7 4 3 3" xfId="7131" xr:uid="{00000000-0005-0000-0000-000054110000}"/>
    <cellStyle name="Comma 3 2 7 4 4" xfId="3124" xr:uid="{00000000-0005-0000-0000-000055110000}"/>
    <cellStyle name="Comma 3 2 7 4 5" xfId="5531" xr:uid="{00000000-0005-0000-0000-000056110000}"/>
    <cellStyle name="Comma 3 2 7 5" xfId="916" xr:uid="{00000000-0005-0000-0000-000057110000}"/>
    <cellStyle name="Comma 3 2 7 5 2" xfId="3324" xr:uid="{00000000-0005-0000-0000-000058110000}"/>
    <cellStyle name="Comma 3 2 7 5 3" xfId="5731" xr:uid="{00000000-0005-0000-0000-000059110000}"/>
    <cellStyle name="Comma 3 2 7 6" xfId="1716" xr:uid="{00000000-0005-0000-0000-00005A110000}"/>
    <cellStyle name="Comma 3 2 7 6 2" xfId="4124" xr:uid="{00000000-0005-0000-0000-00005B110000}"/>
    <cellStyle name="Comma 3 2 7 6 3" xfId="6531" xr:uid="{00000000-0005-0000-0000-00005C110000}"/>
    <cellStyle name="Comma 3 2 7 7" xfId="2524" xr:uid="{00000000-0005-0000-0000-00005D110000}"/>
    <cellStyle name="Comma 3 2 7 8" xfId="4931" xr:uid="{00000000-0005-0000-0000-00005E110000}"/>
    <cellStyle name="Comma 3 2 8" xfId="215" xr:uid="{00000000-0005-0000-0000-00005F110000}"/>
    <cellStyle name="Comma 3 2 8 2" xfId="1016" xr:uid="{00000000-0005-0000-0000-000060110000}"/>
    <cellStyle name="Comma 3 2 8 2 2" xfId="3424" xr:uid="{00000000-0005-0000-0000-000061110000}"/>
    <cellStyle name="Comma 3 2 8 2 3" xfId="5831" xr:uid="{00000000-0005-0000-0000-000062110000}"/>
    <cellStyle name="Comma 3 2 8 3" xfId="1816" xr:uid="{00000000-0005-0000-0000-000063110000}"/>
    <cellStyle name="Comma 3 2 8 3 2" xfId="4224" xr:uid="{00000000-0005-0000-0000-000064110000}"/>
    <cellStyle name="Comma 3 2 8 3 3" xfId="6631" xr:uid="{00000000-0005-0000-0000-000065110000}"/>
    <cellStyle name="Comma 3 2 8 4" xfId="2624" xr:uid="{00000000-0005-0000-0000-000066110000}"/>
    <cellStyle name="Comma 3 2 8 5" xfId="5031" xr:uid="{00000000-0005-0000-0000-000067110000}"/>
    <cellStyle name="Comma 3 2 9" xfId="415" xr:uid="{00000000-0005-0000-0000-000068110000}"/>
    <cellStyle name="Comma 3 2 9 2" xfId="1216" xr:uid="{00000000-0005-0000-0000-000069110000}"/>
    <cellStyle name="Comma 3 2 9 2 2" xfId="3624" xr:uid="{00000000-0005-0000-0000-00006A110000}"/>
    <cellStyle name="Comma 3 2 9 2 3" xfId="6031" xr:uid="{00000000-0005-0000-0000-00006B110000}"/>
    <cellStyle name="Comma 3 2 9 3" xfId="2016" xr:uid="{00000000-0005-0000-0000-00006C110000}"/>
    <cellStyle name="Comma 3 2 9 3 2" xfId="4424" xr:uid="{00000000-0005-0000-0000-00006D110000}"/>
    <cellStyle name="Comma 3 2 9 3 3" xfId="6831" xr:uid="{00000000-0005-0000-0000-00006E110000}"/>
    <cellStyle name="Comma 3 2 9 4" xfId="2824" xr:uid="{00000000-0005-0000-0000-00006F110000}"/>
    <cellStyle name="Comma 3 2 9 5" xfId="5231" xr:uid="{00000000-0005-0000-0000-000070110000}"/>
    <cellStyle name="Comma 3 3" xfId="15" xr:uid="{00000000-0005-0000-0000-000071110000}"/>
    <cellStyle name="Comma 3 3 10" xfId="617" xr:uid="{00000000-0005-0000-0000-000072110000}"/>
    <cellStyle name="Comma 3 3 10 2" xfId="1418" xr:uid="{00000000-0005-0000-0000-000073110000}"/>
    <cellStyle name="Comma 3 3 10 2 2" xfId="3826" xr:uid="{00000000-0005-0000-0000-000074110000}"/>
    <cellStyle name="Comma 3 3 10 2 3" xfId="6233" xr:uid="{00000000-0005-0000-0000-000075110000}"/>
    <cellStyle name="Comma 3 3 10 3" xfId="2218" xr:uid="{00000000-0005-0000-0000-000076110000}"/>
    <cellStyle name="Comma 3 3 10 3 2" xfId="4626" xr:uid="{00000000-0005-0000-0000-000077110000}"/>
    <cellStyle name="Comma 3 3 10 3 3" xfId="7033" xr:uid="{00000000-0005-0000-0000-000078110000}"/>
    <cellStyle name="Comma 3 3 10 4" xfId="3026" xr:uid="{00000000-0005-0000-0000-000079110000}"/>
    <cellStyle name="Comma 3 3 10 5" xfId="5433" xr:uid="{00000000-0005-0000-0000-00007A110000}"/>
    <cellStyle name="Comma 3 3 11" xfId="818" xr:uid="{00000000-0005-0000-0000-00007B110000}"/>
    <cellStyle name="Comma 3 3 11 2" xfId="3226" xr:uid="{00000000-0005-0000-0000-00007C110000}"/>
    <cellStyle name="Comma 3 3 11 3" xfId="5633" xr:uid="{00000000-0005-0000-0000-00007D110000}"/>
    <cellStyle name="Comma 3 3 12" xfId="1618" xr:uid="{00000000-0005-0000-0000-00007E110000}"/>
    <cellStyle name="Comma 3 3 12 2" xfId="4026" xr:uid="{00000000-0005-0000-0000-00007F110000}"/>
    <cellStyle name="Comma 3 3 12 3" xfId="6433" xr:uid="{00000000-0005-0000-0000-000080110000}"/>
    <cellStyle name="Comma 3 3 13" xfId="2424" xr:uid="{00000000-0005-0000-0000-000081110000}"/>
    <cellStyle name="Comma 3 3 14" xfId="4831" xr:uid="{00000000-0005-0000-0000-000082110000}"/>
    <cellStyle name="Comma 3 3 2" xfId="26" xr:uid="{00000000-0005-0000-0000-000083110000}"/>
    <cellStyle name="Comma 3 3 2 10" xfId="4842" xr:uid="{00000000-0005-0000-0000-000084110000}"/>
    <cellStyle name="Comma 3 3 2 2" xfId="77" xr:uid="{00000000-0005-0000-0000-000085110000}"/>
    <cellStyle name="Comma 3 3 2 2 2" xfId="177" xr:uid="{00000000-0005-0000-0000-000086110000}"/>
    <cellStyle name="Comma 3 3 2 2 2 2" xfId="377" xr:uid="{00000000-0005-0000-0000-000087110000}"/>
    <cellStyle name="Comma 3 3 2 2 2 2 2" xfId="1178" xr:uid="{00000000-0005-0000-0000-000088110000}"/>
    <cellStyle name="Comma 3 3 2 2 2 2 2 2" xfId="3586" xr:uid="{00000000-0005-0000-0000-000089110000}"/>
    <cellStyle name="Comma 3 3 2 2 2 2 2 3" xfId="5993" xr:uid="{00000000-0005-0000-0000-00008A110000}"/>
    <cellStyle name="Comma 3 3 2 2 2 2 3" xfId="1978" xr:uid="{00000000-0005-0000-0000-00008B110000}"/>
    <cellStyle name="Comma 3 3 2 2 2 2 3 2" xfId="4386" xr:uid="{00000000-0005-0000-0000-00008C110000}"/>
    <cellStyle name="Comma 3 3 2 2 2 2 3 3" xfId="6793" xr:uid="{00000000-0005-0000-0000-00008D110000}"/>
    <cellStyle name="Comma 3 3 2 2 2 2 4" xfId="2786" xr:uid="{00000000-0005-0000-0000-00008E110000}"/>
    <cellStyle name="Comma 3 3 2 2 2 2 5" xfId="5193" xr:uid="{00000000-0005-0000-0000-00008F110000}"/>
    <cellStyle name="Comma 3 3 2 2 2 3" xfId="577" xr:uid="{00000000-0005-0000-0000-000090110000}"/>
    <cellStyle name="Comma 3 3 2 2 2 3 2" xfId="1378" xr:uid="{00000000-0005-0000-0000-000091110000}"/>
    <cellStyle name="Comma 3 3 2 2 2 3 2 2" xfId="3786" xr:uid="{00000000-0005-0000-0000-000092110000}"/>
    <cellStyle name="Comma 3 3 2 2 2 3 2 3" xfId="6193" xr:uid="{00000000-0005-0000-0000-000093110000}"/>
    <cellStyle name="Comma 3 3 2 2 2 3 3" xfId="2178" xr:uid="{00000000-0005-0000-0000-000094110000}"/>
    <cellStyle name="Comma 3 3 2 2 2 3 3 2" xfId="4586" xr:uid="{00000000-0005-0000-0000-000095110000}"/>
    <cellStyle name="Comma 3 3 2 2 2 3 3 3" xfId="6993" xr:uid="{00000000-0005-0000-0000-000096110000}"/>
    <cellStyle name="Comma 3 3 2 2 2 3 4" xfId="2986" xr:uid="{00000000-0005-0000-0000-000097110000}"/>
    <cellStyle name="Comma 3 3 2 2 2 3 5" xfId="5393" xr:uid="{00000000-0005-0000-0000-000098110000}"/>
    <cellStyle name="Comma 3 3 2 2 2 4" xfId="777" xr:uid="{00000000-0005-0000-0000-000099110000}"/>
    <cellStyle name="Comma 3 3 2 2 2 4 2" xfId="1578" xr:uid="{00000000-0005-0000-0000-00009A110000}"/>
    <cellStyle name="Comma 3 3 2 2 2 4 2 2" xfId="3986" xr:uid="{00000000-0005-0000-0000-00009B110000}"/>
    <cellStyle name="Comma 3 3 2 2 2 4 2 3" xfId="6393" xr:uid="{00000000-0005-0000-0000-00009C110000}"/>
    <cellStyle name="Comma 3 3 2 2 2 4 3" xfId="2378" xr:uid="{00000000-0005-0000-0000-00009D110000}"/>
    <cellStyle name="Comma 3 3 2 2 2 4 3 2" xfId="4786" xr:uid="{00000000-0005-0000-0000-00009E110000}"/>
    <cellStyle name="Comma 3 3 2 2 2 4 3 3" xfId="7193" xr:uid="{00000000-0005-0000-0000-00009F110000}"/>
    <cellStyle name="Comma 3 3 2 2 2 4 4" xfId="3186" xr:uid="{00000000-0005-0000-0000-0000A0110000}"/>
    <cellStyle name="Comma 3 3 2 2 2 4 5" xfId="5593" xr:uid="{00000000-0005-0000-0000-0000A1110000}"/>
    <cellStyle name="Comma 3 3 2 2 2 5" xfId="978" xr:uid="{00000000-0005-0000-0000-0000A2110000}"/>
    <cellStyle name="Comma 3 3 2 2 2 5 2" xfId="3386" xr:uid="{00000000-0005-0000-0000-0000A3110000}"/>
    <cellStyle name="Comma 3 3 2 2 2 5 3" xfId="5793" xr:uid="{00000000-0005-0000-0000-0000A4110000}"/>
    <cellStyle name="Comma 3 3 2 2 2 6" xfId="1778" xr:uid="{00000000-0005-0000-0000-0000A5110000}"/>
    <cellStyle name="Comma 3 3 2 2 2 6 2" xfId="4186" xr:uid="{00000000-0005-0000-0000-0000A6110000}"/>
    <cellStyle name="Comma 3 3 2 2 2 6 3" xfId="6593" xr:uid="{00000000-0005-0000-0000-0000A7110000}"/>
    <cellStyle name="Comma 3 3 2 2 2 7" xfId="2586" xr:uid="{00000000-0005-0000-0000-0000A8110000}"/>
    <cellStyle name="Comma 3 3 2 2 2 8" xfId="4993" xr:uid="{00000000-0005-0000-0000-0000A9110000}"/>
    <cellStyle name="Comma 3 3 2 2 3" xfId="277" xr:uid="{00000000-0005-0000-0000-0000AA110000}"/>
    <cellStyle name="Comma 3 3 2 2 3 2" xfId="1078" xr:uid="{00000000-0005-0000-0000-0000AB110000}"/>
    <cellStyle name="Comma 3 3 2 2 3 2 2" xfId="3486" xr:uid="{00000000-0005-0000-0000-0000AC110000}"/>
    <cellStyle name="Comma 3 3 2 2 3 2 3" xfId="5893" xr:uid="{00000000-0005-0000-0000-0000AD110000}"/>
    <cellStyle name="Comma 3 3 2 2 3 3" xfId="1878" xr:uid="{00000000-0005-0000-0000-0000AE110000}"/>
    <cellStyle name="Comma 3 3 2 2 3 3 2" xfId="4286" xr:uid="{00000000-0005-0000-0000-0000AF110000}"/>
    <cellStyle name="Comma 3 3 2 2 3 3 3" xfId="6693" xr:uid="{00000000-0005-0000-0000-0000B0110000}"/>
    <cellStyle name="Comma 3 3 2 2 3 4" xfId="2686" xr:uid="{00000000-0005-0000-0000-0000B1110000}"/>
    <cellStyle name="Comma 3 3 2 2 3 5" xfId="5093" xr:uid="{00000000-0005-0000-0000-0000B2110000}"/>
    <cellStyle name="Comma 3 3 2 2 4" xfId="477" xr:uid="{00000000-0005-0000-0000-0000B3110000}"/>
    <cellStyle name="Comma 3 3 2 2 4 2" xfId="1278" xr:uid="{00000000-0005-0000-0000-0000B4110000}"/>
    <cellStyle name="Comma 3 3 2 2 4 2 2" xfId="3686" xr:uid="{00000000-0005-0000-0000-0000B5110000}"/>
    <cellStyle name="Comma 3 3 2 2 4 2 3" xfId="6093" xr:uid="{00000000-0005-0000-0000-0000B6110000}"/>
    <cellStyle name="Comma 3 3 2 2 4 3" xfId="2078" xr:uid="{00000000-0005-0000-0000-0000B7110000}"/>
    <cellStyle name="Comma 3 3 2 2 4 3 2" xfId="4486" xr:uid="{00000000-0005-0000-0000-0000B8110000}"/>
    <cellStyle name="Comma 3 3 2 2 4 3 3" xfId="6893" xr:uid="{00000000-0005-0000-0000-0000B9110000}"/>
    <cellStyle name="Comma 3 3 2 2 4 4" xfId="2886" xr:uid="{00000000-0005-0000-0000-0000BA110000}"/>
    <cellStyle name="Comma 3 3 2 2 4 5" xfId="5293" xr:uid="{00000000-0005-0000-0000-0000BB110000}"/>
    <cellStyle name="Comma 3 3 2 2 5" xfId="677" xr:uid="{00000000-0005-0000-0000-0000BC110000}"/>
    <cellStyle name="Comma 3 3 2 2 5 2" xfId="1478" xr:uid="{00000000-0005-0000-0000-0000BD110000}"/>
    <cellStyle name="Comma 3 3 2 2 5 2 2" xfId="3886" xr:uid="{00000000-0005-0000-0000-0000BE110000}"/>
    <cellStyle name="Comma 3 3 2 2 5 2 3" xfId="6293" xr:uid="{00000000-0005-0000-0000-0000BF110000}"/>
    <cellStyle name="Comma 3 3 2 2 5 3" xfId="2278" xr:uid="{00000000-0005-0000-0000-0000C0110000}"/>
    <cellStyle name="Comma 3 3 2 2 5 3 2" xfId="4686" xr:uid="{00000000-0005-0000-0000-0000C1110000}"/>
    <cellStyle name="Comma 3 3 2 2 5 3 3" xfId="7093" xr:uid="{00000000-0005-0000-0000-0000C2110000}"/>
    <cellStyle name="Comma 3 3 2 2 5 4" xfId="3086" xr:uid="{00000000-0005-0000-0000-0000C3110000}"/>
    <cellStyle name="Comma 3 3 2 2 5 5" xfId="5493" xr:uid="{00000000-0005-0000-0000-0000C4110000}"/>
    <cellStyle name="Comma 3 3 2 2 6" xfId="878" xr:uid="{00000000-0005-0000-0000-0000C5110000}"/>
    <cellStyle name="Comma 3 3 2 2 6 2" xfId="3286" xr:uid="{00000000-0005-0000-0000-0000C6110000}"/>
    <cellStyle name="Comma 3 3 2 2 6 3" xfId="5693" xr:uid="{00000000-0005-0000-0000-0000C7110000}"/>
    <cellStyle name="Comma 3 3 2 2 7" xfId="1678" xr:uid="{00000000-0005-0000-0000-0000C8110000}"/>
    <cellStyle name="Comma 3 3 2 2 7 2" xfId="4086" xr:uid="{00000000-0005-0000-0000-0000C9110000}"/>
    <cellStyle name="Comma 3 3 2 2 7 3" xfId="6493" xr:uid="{00000000-0005-0000-0000-0000CA110000}"/>
    <cellStyle name="Comma 3 3 2 2 8" xfId="2486" xr:uid="{00000000-0005-0000-0000-0000CB110000}"/>
    <cellStyle name="Comma 3 3 2 2 9" xfId="4893" xr:uid="{00000000-0005-0000-0000-0000CC110000}"/>
    <cellStyle name="Comma 3 3 2 3" xfId="127" xr:uid="{00000000-0005-0000-0000-0000CD110000}"/>
    <cellStyle name="Comma 3 3 2 3 2" xfId="327" xr:uid="{00000000-0005-0000-0000-0000CE110000}"/>
    <cellStyle name="Comma 3 3 2 3 2 2" xfId="1128" xr:uid="{00000000-0005-0000-0000-0000CF110000}"/>
    <cellStyle name="Comma 3 3 2 3 2 2 2" xfId="3536" xr:uid="{00000000-0005-0000-0000-0000D0110000}"/>
    <cellStyle name="Comma 3 3 2 3 2 2 3" xfId="5943" xr:uid="{00000000-0005-0000-0000-0000D1110000}"/>
    <cellStyle name="Comma 3 3 2 3 2 3" xfId="1928" xr:uid="{00000000-0005-0000-0000-0000D2110000}"/>
    <cellStyle name="Comma 3 3 2 3 2 3 2" xfId="4336" xr:uid="{00000000-0005-0000-0000-0000D3110000}"/>
    <cellStyle name="Comma 3 3 2 3 2 3 3" xfId="6743" xr:uid="{00000000-0005-0000-0000-0000D4110000}"/>
    <cellStyle name="Comma 3 3 2 3 2 4" xfId="2736" xr:uid="{00000000-0005-0000-0000-0000D5110000}"/>
    <cellStyle name="Comma 3 3 2 3 2 5" xfId="5143" xr:uid="{00000000-0005-0000-0000-0000D6110000}"/>
    <cellStyle name="Comma 3 3 2 3 3" xfId="527" xr:uid="{00000000-0005-0000-0000-0000D7110000}"/>
    <cellStyle name="Comma 3 3 2 3 3 2" xfId="1328" xr:uid="{00000000-0005-0000-0000-0000D8110000}"/>
    <cellStyle name="Comma 3 3 2 3 3 2 2" xfId="3736" xr:uid="{00000000-0005-0000-0000-0000D9110000}"/>
    <cellStyle name="Comma 3 3 2 3 3 2 3" xfId="6143" xr:uid="{00000000-0005-0000-0000-0000DA110000}"/>
    <cellStyle name="Comma 3 3 2 3 3 3" xfId="2128" xr:uid="{00000000-0005-0000-0000-0000DB110000}"/>
    <cellStyle name="Comma 3 3 2 3 3 3 2" xfId="4536" xr:uid="{00000000-0005-0000-0000-0000DC110000}"/>
    <cellStyle name="Comma 3 3 2 3 3 3 3" xfId="6943" xr:uid="{00000000-0005-0000-0000-0000DD110000}"/>
    <cellStyle name="Comma 3 3 2 3 3 4" xfId="2936" xr:uid="{00000000-0005-0000-0000-0000DE110000}"/>
    <cellStyle name="Comma 3 3 2 3 3 5" xfId="5343" xr:uid="{00000000-0005-0000-0000-0000DF110000}"/>
    <cellStyle name="Comma 3 3 2 3 4" xfId="727" xr:uid="{00000000-0005-0000-0000-0000E0110000}"/>
    <cellStyle name="Comma 3 3 2 3 4 2" xfId="1528" xr:uid="{00000000-0005-0000-0000-0000E1110000}"/>
    <cellStyle name="Comma 3 3 2 3 4 2 2" xfId="3936" xr:uid="{00000000-0005-0000-0000-0000E2110000}"/>
    <cellStyle name="Comma 3 3 2 3 4 2 3" xfId="6343" xr:uid="{00000000-0005-0000-0000-0000E3110000}"/>
    <cellStyle name="Comma 3 3 2 3 4 3" xfId="2328" xr:uid="{00000000-0005-0000-0000-0000E4110000}"/>
    <cellStyle name="Comma 3 3 2 3 4 3 2" xfId="4736" xr:uid="{00000000-0005-0000-0000-0000E5110000}"/>
    <cellStyle name="Comma 3 3 2 3 4 3 3" xfId="7143" xr:uid="{00000000-0005-0000-0000-0000E6110000}"/>
    <cellStyle name="Comma 3 3 2 3 4 4" xfId="3136" xr:uid="{00000000-0005-0000-0000-0000E7110000}"/>
    <cellStyle name="Comma 3 3 2 3 4 5" xfId="5543" xr:uid="{00000000-0005-0000-0000-0000E8110000}"/>
    <cellStyle name="Comma 3 3 2 3 5" xfId="928" xr:uid="{00000000-0005-0000-0000-0000E9110000}"/>
    <cellStyle name="Comma 3 3 2 3 5 2" xfId="3336" xr:uid="{00000000-0005-0000-0000-0000EA110000}"/>
    <cellStyle name="Comma 3 3 2 3 5 3" xfId="5743" xr:uid="{00000000-0005-0000-0000-0000EB110000}"/>
    <cellStyle name="Comma 3 3 2 3 6" xfId="1728" xr:uid="{00000000-0005-0000-0000-0000EC110000}"/>
    <cellStyle name="Comma 3 3 2 3 6 2" xfId="4136" xr:uid="{00000000-0005-0000-0000-0000ED110000}"/>
    <cellStyle name="Comma 3 3 2 3 6 3" xfId="6543" xr:uid="{00000000-0005-0000-0000-0000EE110000}"/>
    <cellStyle name="Comma 3 3 2 3 7" xfId="2536" xr:uid="{00000000-0005-0000-0000-0000EF110000}"/>
    <cellStyle name="Comma 3 3 2 3 8" xfId="4943" xr:uid="{00000000-0005-0000-0000-0000F0110000}"/>
    <cellStyle name="Comma 3 3 2 4" xfId="227" xr:uid="{00000000-0005-0000-0000-0000F1110000}"/>
    <cellStyle name="Comma 3 3 2 4 2" xfId="1028" xr:uid="{00000000-0005-0000-0000-0000F2110000}"/>
    <cellStyle name="Comma 3 3 2 4 2 2" xfId="3436" xr:uid="{00000000-0005-0000-0000-0000F3110000}"/>
    <cellStyle name="Comma 3 3 2 4 2 3" xfId="5843" xr:uid="{00000000-0005-0000-0000-0000F4110000}"/>
    <cellStyle name="Comma 3 3 2 4 3" xfId="1828" xr:uid="{00000000-0005-0000-0000-0000F5110000}"/>
    <cellStyle name="Comma 3 3 2 4 3 2" xfId="4236" xr:uid="{00000000-0005-0000-0000-0000F6110000}"/>
    <cellStyle name="Comma 3 3 2 4 3 3" xfId="6643" xr:uid="{00000000-0005-0000-0000-0000F7110000}"/>
    <cellStyle name="Comma 3 3 2 4 4" xfId="2636" xr:uid="{00000000-0005-0000-0000-0000F8110000}"/>
    <cellStyle name="Comma 3 3 2 4 5" xfId="5043" xr:uid="{00000000-0005-0000-0000-0000F9110000}"/>
    <cellStyle name="Comma 3 3 2 5" xfId="427" xr:uid="{00000000-0005-0000-0000-0000FA110000}"/>
    <cellStyle name="Comma 3 3 2 5 2" xfId="1228" xr:uid="{00000000-0005-0000-0000-0000FB110000}"/>
    <cellStyle name="Comma 3 3 2 5 2 2" xfId="3636" xr:uid="{00000000-0005-0000-0000-0000FC110000}"/>
    <cellStyle name="Comma 3 3 2 5 2 3" xfId="6043" xr:uid="{00000000-0005-0000-0000-0000FD110000}"/>
    <cellStyle name="Comma 3 3 2 5 3" xfId="2028" xr:uid="{00000000-0005-0000-0000-0000FE110000}"/>
    <cellStyle name="Comma 3 3 2 5 3 2" xfId="4436" xr:uid="{00000000-0005-0000-0000-0000FF110000}"/>
    <cellStyle name="Comma 3 3 2 5 3 3" xfId="6843" xr:uid="{00000000-0005-0000-0000-000000120000}"/>
    <cellStyle name="Comma 3 3 2 5 4" xfId="2836" xr:uid="{00000000-0005-0000-0000-000001120000}"/>
    <cellStyle name="Comma 3 3 2 5 5" xfId="5243" xr:uid="{00000000-0005-0000-0000-000002120000}"/>
    <cellStyle name="Comma 3 3 2 6" xfId="627" xr:uid="{00000000-0005-0000-0000-000003120000}"/>
    <cellStyle name="Comma 3 3 2 6 2" xfId="1428" xr:uid="{00000000-0005-0000-0000-000004120000}"/>
    <cellStyle name="Comma 3 3 2 6 2 2" xfId="3836" xr:uid="{00000000-0005-0000-0000-000005120000}"/>
    <cellStyle name="Comma 3 3 2 6 2 3" xfId="6243" xr:uid="{00000000-0005-0000-0000-000006120000}"/>
    <cellStyle name="Comma 3 3 2 6 3" xfId="2228" xr:uid="{00000000-0005-0000-0000-000007120000}"/>
    <cellStyle name="Comma 3 3 2 6 3 2" xfId="4636" xr:uid="{00000000-0005-0000-0000-000008120000}"/>
    <cellStyle name="Comma 3 3 2 6 3 3" xfId="7043" xr:uid="{00000000-0005-0000-0000-000009120000}"/>
    <cellStyle name="Comma 3 3 2 6 4" xfId="3036" xr:uid="{00000000-0005-0000-0000-00000A120000}"/>
    <cellStyle name="Comma 3 3 2 6 5" xfId="5443" xr:uid="{00000000-0005-0000-0000-00000B120000}"/>
    <cellStyle name="Comma 3 3 2 7" xfId="828" xr:uid="{00000000-0005-0000-0000-00000C120000}"/>
    <cellStyle name="Comma 3 3 2 7 2" xfId="3236" xr:uid="{00000000-0005-0000-0000-00000D120000}"/>
    <cellStyle name="Comma 3 3 2 7 3" xfId="5643" xr:uid="{00000000-0005-0000-0000-00000E120000}"/>
    <cellStyle name="Comma 3 3 2 8" xfId="1628" xr:uid="{00000000-0005-0000-0000-00000F120000}"/>
    <cellStyle name="Comma 3 3 2 8 2" xfId="4036" xr:uid="{00000000-0005-0000-0000-000010120000}"/>
    <cellStyle name="Comma 3 3 2 8 3" xfId="6443" xr:uid="{00000000-0005-0000-0000-000011120000}"/>
    <cellStyle name="Comma 3 3 2 9" xfId="2435" xr:uid="{00000000-0005-0000-0000-000012120000}"/>
    <cellStyle name="Comma 3 3 3" xfId="36" xr:uid="{00000000-0005-0000-0000-000013120000}"/>
    <cellStyle name="Comma 3 3 3 10" xfId="4852" xr:uid="{00000000-0005-0000-0000-000014120000}"/>
    <cellStyle name="Comma 3 3 3 2" xfId="87" xr:uid="{00000000-0005-0000-0000-000015120000}"/>
    <cellStyle name="Comma 3 3 3 2 2" xfId="187" xr:uid="{00000000-0005-0000-0000-000016120000}"/>
    <cellStyle name="Comma 3 3 3 2 2 2" xfId="387" xr:uid="{00000000-0005-0000-0000-000017120000}"/>
    <cellStyle name="Comma 3 3 3 2 2 2 2" xfId="1188" xr:uid="{00000000-0005-0000-0000-000018120000}"/>
    <cellStyle name="Comma 3 3 3 2 2 2 2 2" xfId="3596" xr:uid="{00000000-0005-0000-0000-000019120000}"/>
    <cellStyle name="Comma 3 3 3 2 2 2 2 3" xfId="6003" xr:uid="{00000000-0005-0000-0000-00001A120000}"/>
    <cellStyle name="Comma 3 3 3 2 2 2 3" xfId="1988" xr:uid="{00000000-0005-0000-0000-00001B120000}"/>
    <cellStyle name="Comma 3 3 3 2 2 2 3 2" xfId="4396" xr:uid="{00000000-0005-0000-0000-00001C120000}"/>
    <cellStyle name="Comma 3 3 3 2 2 2 3 3" xfId="6803" xr:uid="{00000000-0005-0000-0000-00001D120000}"/>
    <cellStyle name="Comma 3 3 3 2 2 2 4" xfId="2796" xr:uid="{00000000-0005-0000-0000-00001E120000}"/>
    <cellStyle name="Comma 3 3 3 2 2 2 5" xfId="5203" xr:uid="{00000000-0005-0000-0000-00001F120000}"/>
    <cellStyle name="Comma 3 3 3 2 2 3" xfId="587" xr:uid="{00000000-0005-0000-0000-000020120000}"/>
    <cellStyle name="Comma 3 3 3 2 2 3 2" xfId="1388" xr:uid="{00000000-0005-0000-0000-000021120000}"/>
    <cellStyle name="Comma 3 3 3 2 2 3 2 2" xfId="3796" xr:uid="{00000000-0005-0000-0000-000022120000}"/>
    <cellStyle name="Comma 3 3 3 2 2 3 2 3" xfId="6203" xr:uid="{00000000-0005-0000-0000-000023120000}"/>
    <cellStyle name="Comma 3 3 3 2 2 3 3" xfId="2188" xr:uid="{00000000-0005-0000-0000-000024120000}"/>
    <cellStyle name="Comma 3 3 3 2 2 3 3 2" xfId="4596" xr:uid="{00000000-0005-0000-0000-000025120000}"/>
    <cellStyle name="Comma 3 3 3 2 2 3 3 3" xfId="7003" xr:uid="{00000000-0005-0000-0000-000026120000}"/>
    <cellStyle name="Comma 3 3 3 2 2 3 4" xfId="2996" xr:uid="{00000000-0005-0000-0000-000027120000}"/>
    <cellStyle name="Comma 3 3 3 2 2 3 5" xfId="5403" xr:uid="{00000000-0005-0000-0000-000028120000}"/>
    <cellStyle name="Comma 3 3 3 2 2 4" xfId="787" xr:uid="{00000000-0005-0000-0000-000029120000}"/>
    <cellStyle name="Comma 3 3 3 2 2 4 2" xfId="1588" xr:uid="{00000000-0005-0000-0000-00002A120000}"/>
    <cellStyle name="Comma 3 3 3 2 2 4 2 2" xfId="3996" xr:uid="{00000000-0005-0000-0000-00002B120000}"/>
    <cellStyle name="Comma 3 3 3 2 2 4 2 3" xfId="6403" xr:uid="{00000000-0005-0000-0000-00002C120000}"/>
    <cellStyle name="Comma 3 3 3 2 2 4 3" xfId="2388" xr:uid="{00000000-0005-0000-0000-00002D120000}"/>
    <cellStyle name="Comma 3 3 3 2 2 4 3 2" xfId="4796" xr:uid="{00000000-0005-0000-0000-00002E120000}"/>
    <cellStyle name="Comma 3 3 3 2 2 4 3 3" xfId="7203" xr:uid="{00000000-0005-0000-0000-00002F120000}"/>
    <cellStyle name="Comma 3 3 3 2 2 4 4" xfId="3196" xr:uid="{00000000-0005-0000-0000-000030120000}"/>
    <cellStyle name="Comma 3 3 3 2 2 4 5" xfId="5603" xr:uid="{00000000-0005-0000-0000-000031120000}"/>
    <cellStyle name="Comma 3 3 3 2 2 5" xfId="988" xr:uid="{00000000-0005-0000-0000-000032120000}"/>
    <cellStyle name="Comma 3 3 3 2 2 5 2" xfId="3396" xr:uid="{00000000-0005-0000-0000-000033120000}"/>
    <cellStyle name="Comma 3 3 3 2 2 5 3" xfId="5803" xr:uid="{00000000-0005-0000-0000-000034120000}"/>
    <cellStyle name="Comma 3 3 3 2 2 6" xfId="1788" xr:uid="{00000000-0005-0000-0000-000035120000}"/>
    <cellStyle name="Comma 3 3 3 2 2 6 2" xfId="4196" xr:uid="{00000000-0005-0000-0000-000036120000}"/>
    <cellStyle name="Comma 3 3 3 2 2 6 3" xfId="6603" xr:uid="{00000000-0005-0000-0000-000037120000}"/>
    <cellStyle name="Comma 3 3 3 2 2 7" xfId="2596" xr:uid="{00000000-0005-0000-0000-000038120000}"/>
    <cellStyle name="Comma 3 3 3 2 2 8" xfId="5003" xr:uid="{00000000-0005-0000-0000-000039120000}"/>
    <cellStyle name="Comma 3 3 3 2 3" xfId="287" xr:uid="{00000000-0005-0000-0000-00003A120000}"/>
    <cellStyle name="Comma 3 3 3 2 3 2" xfId="1088" xr:uid="{00000000-0005-0000-0000-00003B120000}"/>
    <cellStyle name="Comma 3 3 3 2 3 2 2" xfId="3496" xr:uid="{00000000-0005-0000-0000-00003C120000}"/>
    <cellStyle name="Comma 3 3 3 2 3 2 3" xfId="5903" xr:uid="{00000000-0005-0000-0000-00003D120000}"/>
    <cellStyle name="Comma 3 3 3 2 3 3" xfId="1888" xr:uid="{00000000-0005-0000-0000-00003E120000}"/>
    <cellStyle name="Comma 3 3 3 2 3 3 2" xfId="4296" xr:uid="{00000000-0005-0000-0000-00003F120000}"/>
    <cellStyle name="Comma 3 3 3 2 3 3 3" xfId="6703" xr:uid="{00000000-0005-0000-0000-000040120000}"/>
    <cellStyle name="Comma 3 3 3 2 3 4" xfId="2696" xr:uid="{00000000-0005-0000-0000-000041120000}"/>
    <cellStyle name="Comma 3 3 3 2 3 5" xfId="5103" xr:uid="{00000000-0005-0000-0000-000042120000}"/>
    <cellStyle name="Comma 3 3 3 2 4" xfId="487" xr:uid="{00000000-0005-0000-0000-000043120000}"/>
    <cellStyle name="Comma 3 3 3 2 4 2" xfId="1288" xr:uid="{00000000-0005-0000-0000-000044120000}"/>
    <cellStyle name="Comma 3 3 3 2 4 2 2" xfId="3696" xr:uid="{00000000-0005-0000-0000-000045120000}"/>
    <cellStyle name="Comma 3 3 3 2 4 2 3" xfId="6103" xr:uid="{00000000-0005-0000-0000-000046120000}"/>
    <cellStyle name="Comma 3 3 3 2 4 3" xfId="2088" xr:uid="{00000000-0005-0000-0000-000047120000}"/>
    <cellStyle name="Comma 3 3 3 2 4 3 2" xfId="4496" xr:uid="{00000000-0005-0000-0000-000048120000}"/>
    <cellStyle name="Comma 3 3 3 2 4 3 3" xfId="6903" xr:uid="{00000000-0005-0000-0000-000049120000}"/>
    <cellStyle name="Comma 3 3 3 2 4 4" xfId="2896" xr:uid="{00000000-0005-0000-0000-00004A120000}"/>
    <cellStyle name="Comma 3 3 3 2 4 5" xfId="5303" xr:uid="{00000000-0005-0000-0000-00004B120000}"/>
    <cellStyle name="Comma 3 3 3 2 5" xfId="687" xr:uid="{00000000-0005-0000-0000-00004C120000}"/>
    <cellStyle name="Comma 3 3 3 2 5 2" xfId="1488" xr:uid="{00000000-0005-0000-0000-00004D120000}"/>
    <cellStyle name="Comma 3 3 3 2 5 2 2" xfId="3896" xr:uid="{00000000-0005-0000-0000-00004E120000}"/>
    <cellStyle name="Comma 3 3 3 2 5 2 3" xfId="6303" xr:uid="{00000000-0005-0000-0000-00004F120000}"/>
    <cellStyle name="Comma 3 3 3 2 5 3" xfId="2288" xr:uid="{00000000-0005-0000-0000-000050120000}"/>
    <cellStyle name="Comma 3 3 3 2 5 3 2" xfId="4696" xr:uid="{00000000-0005-0000-0000-000051120000}"/>
    <cellStyle name="Comma 3 3 3 2 5 3 3" xfId="7103" xr:uid="{00000000-0005-0000-0000-000052120000}"/>
    <cellStyle name="Comma 3 3 3 2 5 4" xfId="3096" xr:uid="{00000000-0005-0000-0000-000053120000}"/>
    <cellStyle name="Comma 3 3 3 2 5 5" xfId="5503" xr:uid="{00000000-0005-0000-0000-000054120000}"/>
    <cellStyle name="Comma 3 3 3 2 6" xfId="888" xr:uid="{00000000-0005-0000-0000-000055120000}"/>
    <cellStyle name="Comma 3 3 3 2 6 2" xfId="3296" xr:uid="{00000000-0005-0000-0000-000056120000}"/>
    <cellStyle name="Comma 3 3 3 2 6 3" xfId="5703" xr:uid="{00000000-0005-0000-0000-000057120000}"/>
    <cellStyle name="Comma 3 3 3 2 7" xfId="1688" xr:uid="{00000000-0005-0000-0000-000058120000}"/>
    <cellStyle name="Comma 3 3 3 2 7 2" xfId="4096" xr:uid="{00000000-0005-0000-0000-000059120000}"/>
    <cellStyle name="Comma 3 3 3 2 7 3" xfId="6503" xr:uid="{00000000-0005-0000-0000-00005A120000}"/>
    <cellStyle name="Comma 3 3 3 2 8" xfId="2496" xr:uid="{00000000-0005-0000-0000-00005B120000}"/>
    <cellStyle name="Comma 3 3 3 2 9" xfId="4903" xr:uid="{00000000-0005-0000-0000-00005C120000}"/>
    <cellStyle name="Comma 3 3 3 3" xfId="137" xr:uid="{00000000-0005-0000-0000-00005D120000}"/>
    <cellStyle name="Comma 3 3 3 3 2" xfId="337" xr:uid="{00000000-0005-0000-0000-00005E120000}"/>
    <cellStyle name="Comma 3 3 3 3 2 2" xfId="1138" xr:uid="{00000000-0005-0000-0000-00005F120000}"/>
    <cellStyle name="Comma 3 3 3 3 2 2 2" xfId="3546" xr:uid="{00000000-0005-0000-0000-000060120000}"/>
    <cellStyle name="Comma 3 3 3 3 2 2 3" xfId="5953" xr:uid="{00000000-0005-0000-0000-000061120000}"/>
    <cellStyle name="Comma 3 3 3 3 2 3" xfId="1938" xr:uid="{00000000-0005-0000-0000-000062120000}"/>
    <cellStyle name="Comma 3 3 3 3 2 3 2" xfId="4346" xr:uid="{00000000-0005-0000-0000-000063120000}"/>
    <cellStyle name="Comma 3 3 3 3 2 3 3" xfId="6753" xr:uid="{00000000-0005-0000-0000-000064120000}"/>
    <cellStyle name="Comma 3 3 3 3 2 4" xfId="2746" xr:uid="{00000000-0005-0000-0000-000065120000}"/>
    <cellStyle name="Comma 3 3 3 3 2 5" xfId="5153" xr:uid="{00000000-0005-0000-0000-000066120000}"/>
    <cellStyle name="Comma 3 3 3 3 3" xfId="537" xr:uid="{00000000-0005-0000-0000-000067120000}"/>
    <cellStyle name="Comma 3 3 3 3 3 2" xfId="1338" xr:uid="{00000000-0005-0000-0000-000068120000}"/>
    <cellStyle name="Comma 3 3 3 3 3 2 2" xfId="3746" xr:uid="{00000000-0005-0000-0000-000069120000}"/>
    <cellStyle name="Comma 3 3 3 3 3 2 3" xfId="6153" xr:uid="{00000000-0005-0000-0000-00006A120000}"/>
    <cellStyle name="Comma 3 3 3 3 3 3" xfId="2138" xr:uid="{00000000-0005-0000-0000-00006B120000}"/>
    <cellStyle name="Comma 3 3 3 3 3 3 2" xfId="4546" xr:uid="{00000000-0005-0000-0000-00006C120000}"/>
    <cellStyle name="Comma 3 3 3 3 3 3 3" xfId="6953" xr:uid="{00000000-0005-0000-0000-00006D120000}"/>
    <cellStyle name="Comma 3 3 3 3 3 4" xfId="2946" xr:uid="{00000000-0005-0000-0000-00006E120000}"/>
    <cellStyle name="Comma 3 3 3 3 3 5" xfId="5353" xr:uid="{00000000-0005-0000-0000-00006F120000}"/>
    <cellStyle name="Comma 3 3 3 3 4" xfId="737" xr:uid="{00000000-0005-0000-0000-000070120000}"/>
    <cellStyle name="Comma 3 3 3 3 4 2" xfId="1538" xr:uid="{00000000-0005-0000-0000-000071120000}"/>
    <cellStyle name="Comma 3 3 3 3 4 2 2" xfId="3946" xr:uid="{00000000-0005-0000-0000-000072120000}"/>
    <cellStyle name="Comma 3 3 3 3 4 2 3" xfId="6353" xr:uid="{00000000-0005-0000-0000-000073120000}"/>
    <cellStyle name="Comma 3 3 3 3 4 3" xfId="2338" xr:uid="{00000000-0005-0000-0000-000074120000}"/>
    <cellStyle name="Comma 3 3 3 3 4 3 2" xfId="4746" xr:uid="{00000000-0005-0000-0000-000075120000}"/>
    <cellStyle name="Comma 3 3 3 3 4 3 3" xfId="7153" xr:uid="{00000000-0005-0000-0000-000076120000}"/>
    <cellStyle name="Comma 3 3 3 3 4 4" xfId="3146" xr:uid="{00000000-0005-0000-0000-000077120000}"/>
    <cellStyle name="Comma 3 3 3 3 4 5" xfId="5553" xr:uid="{00000000-0005-0000-0000-000078120000}"/>
    <cellStyle name="Comma 3 3 3 3 5" xfId="938" xr:uid="{00000000-0005-0000-0000-000079120000}"/>
    <cellStyle name="Comma 3 3 3 3 5 2" xfId="3346" xr:uid="{00000000-0005-0000-0000-00007A120000}"/>
    <cellStyle name="Comma 3 3 3 3 5 3" xfId="5753" xr:uid="{00000000-0005-0000-0000-00007B120000}"/>
    <cellStyle name="Comma 3 3 3 3 6" xfId="1738" xr:uid="{00000000-0005-0000-0000-00007C120000}"/>
    <cellStyle name="Comma 3 3 3 3 6 2" xfId="4146" xr:uid="{00000000-0005-0000-0000-00007D120000}"/>
    <cellStyle name="Comma 3 3 3 3 6 3" xfId="6553" xr:uid="{00000000-0005-0000-0000-00007E120000}"/>
    <cellStyle name="Comma 3 3 3 3 7" xfId="2546" xr:uid="{00000000-0005-0000-0000-00007F120000}"/>
    <cellStyle name="Comma 3 3 3 3 8" xfId="4953" xr:uid="{00000000-0005-0000-0000-000080120000}"/>
    <cellStyle name="Comma 3 3 3 4" xfId="237" xr:uid="{00000000-0005-0000-0000-000081120000}"/>
    <cellStyle name="Comma 3 3 3 4 2" xfId="1038" xr:uid="{00000000-0005-0000-0000-000082120000}"/>
    <cellStyle name="Comma 3 3 3 4 2 2" xfId="3446" xr:uid="{00000000-0005-0000-0000-000083120000}"/>
    <cellStyle name="Comma 3 3 3 4 2 3" xfId="5853" xr:uid="{00000000-0005-0000-0000-000084120000}"/>
    <cellStyle name="Comma 3 3 3 4 3" xfId="1838" xr:uid="{00000000-0005-0000-0000-000085120000}"/>
    <cellStyle name="Comma 3 3 3 4 3 2" xfId="4246" xr:uid="{00000000-0005-0000-0000-000086120000}"/>
    <cellStyle name="Comma 3 3 3 4 3 3" xfId="6653" xr:uid="{00000000-0005-0000-0000-000087120000}"/>
    <cellStyle name="Comma 3 3 3 4 4" xfId="2646" xr:uid="{00000000-0005-0000-0000-000088120000}"/>
    <cellStyle name="Comma 3 3 3 4 5" xfId="5053" xr:uid="{00000000-0005-0000-0000-000089120000}"/>
    <cellStyle name="Comma 3 3 3 5" xfId="437" xr:uid="{00000000-0005-0000-0000-00008A120000}"/>
    <cellStyle name="Comma 3 3 3 5 2" xfId="1238" xr:uid="{00000000-0005-0000-0000-00008B120000}"/>
    <cellStyle name="Comma 3 3 3 5 2 2" xfId="3646" xr:uid="{00000000-0005-0000-0000-00008C120000}"/>
    <cellStyle name="Comma 3 3 3 5 2 3" xfId="6053" xr:uid="{00000000-0005-0000-0000-00008D120000}"/>
    <cellStyle name="Comma 3 3 3 5 3" xfId="2038" xr:uid="{00000000-0005-0000-0000-00008E120000}"/>
    <cellStyle name="Comma 3 3 3 5 3 2" xfId="4446" xr:uid="{00000000-0005-0000-0000-00008F120000}"/>
    <cellStyle name="Comma 3 3 3 5 3 3" xfId="6853" xr:uid="{00000000-0005-0000-0000-000090120000}"/>
    <cellStyle name="Comma 3 3 3 5 4" xfId="2846" xr:uid="{00000000-0005-0000-0000-000091120000}"/>
    <cellStyle name="Comma 3 3 3 5 5" xfId="5253" xr:uid="{00000000-0005-0000-0000-000092120000}"/>
    <cellStyle name="Comma 3 3 3 6" xfId="637" xr:uid="{00000000-0005-0000-0000-000093120000}"/>
    <cellStyle name="Comma 3 3 3 6 2" xfId="1438" xr:uid="{00000000-0005-0000-0000-000094120000}"/>
    <cellStyle name="Comma 3 3 3 6 2 2" xfId="3846" xr:uid="{00000000-0005-0000-0000-000095120000}"/>
    <cellStyle name="Comma 3 3 3 6 2 3" xfId="6253" xr:uid="{00000000-0005-0000-0000-000096120000}"/>
    <cellStyle name="Comma 3 3 3 6 3" xfId="2238" xr:uid="{00000000-0005-0000-0000-000097120000}"/>
    <cellStyle name="Comma 3 3 3 6 3 2" xfId="4646" xr:uid="{00000000-0005-0000-0000-000098120000}"/>
    <cellStyle name="Comma 3 3 3 6 3 3" xfId="7053" xr:uid="{00000000-0005-0000-0000-000099120000}"/>
    <cellStyle name="Comma 3 3 3 6 4" xfId="3046" xr:uid="{00000000-0005-0000-0000-00009A120000}"/>
    <cellStyle name="Comma 3 3 3 6 5" xfId="5453" xr:uid="{00000000-0005-0000-0000-00009B120000}"/>
    <cellStyle name="Comma 3 3 3 7" xfId="838" xr:uid="{00000000-0005-0000-0000-00009C120000}"/>
    <cellStyle name="Comma 3 3 3 7 2" xfId="3246" xr:uid="{00000000-0005-0000-0000-00009D120000}"/>
    <cellStyle name="Comma 3 3 3 7 3" xfId="5653" xr:uid="{00000000-0005-0000-0000-00009E120000}"/>
    <cellStyle name="Comma 3 3 3 8" xfId="1638" xr:uid="{00000000-0005-0000-0000-00009F120000}"/>
    <cellStyle name="Comma 3 3 3 8 2" xfId="4046" xr:uid="{00000000-0005-0000-0000-0000A0120000}"/>
    <cellStyle name="Comma 3 3 3 8 3" xfId="6453" xr:uid="{00000000-0005-0000-0000-0000A1120000}"/>
    <cellStyle name="Comma 3 3 3 9" xfId="2445" xr:uid="{00000000-0005-0000-0000-0000A2120000}"/>
    <cellStyle name="Comma 3 3 4" xfId="46" xr:uid="{00000000-0005-0000-0000-0000A3120000}"/>
    <cellStyle name="Comma 3 3 4 10" xfId="4862" xr:uid="{00000000-0005-0000-0000-0000A4120000}"/>
    <cellStyle name="Comma 3 3 4 2" xfId="97" xr:uid="{00000000-0005-0000-0000-0000A5120000}"/>
    <cellStyle name="Comma 3 3 4 2 2" xfId="197" xr:uid="{00000000-0005-0000-0000-0000A6120000}"/>
    <cellStyle name="Comma 3 3 4 2 2 2" xfId="397" xr:uid="{00000000-0005-0000-0000-0000A7120000}"/>
    <cellStyle name="Comma 3 3 4 2 2 2 2" xfId="1198" xr:uid="{00000000-0005-0000-0000-0000A8120000}"/>
    <cellStyle name="Comma 3 3 4 2 2 2 2 2" xfId="3606" xr:uid="{00000000-0005-0000-0000-0000A9120000}"/>
    <cellStyle name="Comma 3 3 4 2 2 2 2 3" xfId="6013" xr:uid="{00000000-0005-0000-0000-0000AA120000}"/>
    <cellStyle name="Comma 3 3 4 2 2 2 3" xfId="1998" xr:uid="{00000000-0005-0000-0000-0000AB120000}"/>
    <cellStyle name="Comma 3 3 4 2 2 2 3 2" xfId="4406" xr:uid="{00000000-0005-0000-0000-0000AC120000}"/>
    <cellStyle name="Comma 3 3 4 2 2 2 3 3" xfId="6813" xr:uid="{00000000-0005-0000-0000-0000AD120000}"/>
    <cellStyle name="Comma 3 3 4 2 2 2 4" xfId="2806" xr:uid="{00000000-0005-0000-0000-0000AE120000}"/>
    <cellStyle name="Comma 3 3 4 2 2 2 5" xfId="5213" xr:uid="{00000000-0005-0000-0000-0000AF120000}"/>
    <cellStyle name="Comma 3 3 4 2 2 3" xfId="597" xr:uid="{00000000-0005-0000-0000-0000B0120000}"/>
    <cellStyle name="Comma 3 3 4 2 2 3 2" xfId="1398" xr:uid="{00000000-0005-0000-0000-0000B1120000}"/>
    <cellStyle name="Comma 3 3 4 2 2 3 2 2" xfId="3806" xr:uid="{00000000-0005-0000-0000-0000B2120000}"/>
    <cellStyle name="Comma 3 3 4 2 2 3 2 3" xfId="6213" xr:uid="{00000000-0005-0000-0000-0000B3120000}"/>
    <cellStyle name="Comma 3 3 4 2 2 3 3" xfId="2198" xr:uid="{00000000-0005-0000-0000-0000B4120000}"/>
    <cellStyle name="Comma 3 3 4 2 2 3 3 2" xfId="4606" xr:uid="{00000000-0005-0000-0000-0000B5120000}"/>
    <cellStyle name="Comma 3 3 4 2 2 3 3 3" xfId="7013" xr:uid="{00000000-0005-0000-0000-0000B6120000}"/>
    <cellStyle name="Comma 3 3 4 2 2 3 4" xfId="3006" xr:uid="{00000000-0005-0000-0000-0000B7120000}"/>
    <cellStyle name="Comma 3 3 4 2 2 3 5" xfId="5413" xr:uid="{00000000-0005-0000-0000-0000B8120000}"/>
    <cellStyle name="Comma 3 3 4 2 2 4" xfId="797" xr:uid="{00000000-0005-0000-0000-0000B9120000}"/>
    <cellStyle name="Comma 3 3 4 2 2 4 2" xfId="1598" xr:uid="{00000000-0005-0000-0000-0000BA120000}"/>
    <cellStyle name="Comma 3 3 4 2 2 4 2 2" xfId="4006" xr:uid="{00000000-0005-0000-0000-0000BB120000}"/>
    <cellStyle name="Comma 3 3 4 2 2 4 2 3" xfId="6413" xr:uid="{00000000-0005-0000-0000-0000BC120000}"/>
    <cellStyle name="Comma 3 3 4 2 2 4 3" xfId="2398" xr:uid="{00000000-0005-0000-0000-0000BD120000}"/>
    <cellStyle name="Comma 3 3 4 2 2 4 3 2" xfId="4806" xr:uid="{00000000-0005-0000-0000-0000BE120000}"/>
    <cellStyle name="Comma 3 3 4 2 2 4 3 3" xfId="7213" xr:uid="{00000000-0005-0000-0000-0000BF120000}"/>
    <cellStyle name="Comma 3 3 4 2 2 4 4" xfId="3206" xr:uid="{00000000-0005-0000-0000-0000C0120000}"/>
    <cellStyle name="Comma 3 3 4 2 2 4 5" xfId="5613" xr:uid="{00000000-0005-0000-0000-0000C1120000}"/>
    <cellStyle name="Comma 3 3 4 2 2 5" xfId="998" xr:uid="{00000000-0005-0000-0000-0000C2120000}"/>
    <cellStyle name="Comma 3 3 4 2 2 5 2" xfId="3406" xr:uid="{00000000-0005-0000-0000-0000C3120000}"/>
    <cellStyle name="Comma 3 3 4 2 2 5 3" xfId="5813" xr:uid="{00000000-0005-0000-0000-0000C4120000}"/>
    <cellStyle name="Comma 3 3 4 2 2 6" xfId="1798" xr:uid="{00000000-0005-0000-0000-0000C5120000}"/>
    <cellStyle name="Comma 3 3 4 2 2 6 2" xfId="4206" xr:uid="{00000000-0005-0000-0000-0000C6120000}"/>
    <cellStyle name="Comma 3 3 4 2 2 6 3" xfId="6613" xr:uid="{00000000-0005-0000-0000-0000C7120000}"/>
    <cellStyle name="Comma 3 3 4 2 2 7" xfId="2606" xr:uid="{00000000-0005-0000-0000-0000C8120000}"/>
    <cellStyle name="Comma 3 3 4 2 2 8" xfId="5013" xr:uid="{00000000-0005-0000-0000-0000C9120000}"/>
    <cellStyle name="Comma 3 3 4 2 3" xfId="297" xr:uid="{00000000-0005-0000-0000-0000CA120000}"/>
    <cellStyle name="Comma 3 3 4 2 3 2" xfId="1098" xr:uid="{00000000-0005-0000-0000-0000CB120000}"/>
    <cellStyle name="Comma 3 3 4 2 3 2 2" xfId="3506" xr:uid="{00000000-0005-0000-0000-0000CC120000}"/>
    <cellStyle name="Comma 3 3 4 2 3 2 3" xfId="5913" xr:uid="{00000000-0005-0000-0000-0000CD120000}"/>
    <cellStyle name="Comma 3 3 4 2 3 3" xfId="1898" xr:uid="{00000000-0005-0000-0000-0000CE120000}"/>
    <cellStyle name="Comma 3 3 4 2 3 3 2" xfId="4306" xr:uid="{00000000-0005-0000-0000-0000CF120000}"/>
    <cellStyle name="Comma 3 3 4 2 3 3 3" xfId="6713" xr:uid="{00000000-0005-0000-0000-0000D0120000}"/>
    <cellStyle name="Comma 3 3 4 2 3 4" xfId="2706" xr:uid="{00000000-0005-0000-0000-0000D1120000}"/>
    <cellStyle name="Comma 3 3 4 2 3 5" xfId="5113" xr:uid="{00000000-0005-0000-0000-0000D2120000}"/>
    <cellStyle name="Comma 3 3 4 2 4" xfId="497" xr:uid="{00000000-0005-0000-0000-0000D3120000}"/>
    <cellStyle name="Comma 3 3 4 2 4 2" xfId="1298" xr:uid="{00000000-0005-0000-0000-0000D4120000}"/>
    <cellStyle name="Comma 3 3 4 2 4 2 2" xfId="3706" xr:uid="{00000000-0005-0000-0000-0000D5120000}"/>
    <cellStyle name="Comma 3 3 4 2 4 2 3" xfId="6113" xr:uid="{00000000-0005-0000-0000-0000D6120000}"/>
    <cellStyle name="Comma 3 3 4 2 4 3" xfId="2098" xr:uid="{00000000-0005-0000-0000-0000D7120000}"/>
    <cellStyle name="Comma 3 3 4 2 4 3 2" xfId="4506" xr:uid="{00000000-0005-0000-0000-0000D8120000}"/>
    <cellStyle name="Comma 3 3 4 2 4 3 3" xfId="6913" xr:uid="{00000000-0005-0000-0000-0000D9120000}"/>
    <cellStyle name="Comma 3 3 4 2 4 4" xfId="2906" xr:uid="{00000000-0005-0000-0000-0000DA120000}"/>
    <cellStyle name="Comma 3 3 4 2 4 5" xfId="5313" xr:uid="{00000000-0005-0000-0000-0000DB120000}"/>
    <cellStyle name="Comma 3 3 4 2 5" xfId="697" xr:uid="{00000000-0005-0000-0000-0000DC120000}"/>
    <cellStyle name="Comma 3 3 4 2 5 2" xfId="1498" xr:uid="{00000000-0005-0000-0000-0000DD120000}"/>
    <cellStyle name="Comma 3 3 4 2 5 2 2" xfId="3906" xr:uid="{00000000-0005-0000-0000-0000DE120000}"/>
    <cellStyle name="Comma 3 3 4 2 5 2 3" xfId="6313" xr:uid="{00000000-0005-0000-0000-0000DF120000}"/>
    <cellStyle name="Comma 3 3 4 2 5 3" xfId="2298" xr:uid="{00000000-0005-0000-0000-0000E0120000}"/>
    <cellStyle name="Comma 3 3 4 2 5 3 2" xfId="4706" xr:uid="{00000000-0005-0000-0000-0000E1120000}"/>
    <cellStyle name="Comma 3 3 4 2 5 3 3" xfId="7113" xr:uid="{00000000-0005-0000-0000-0000E2120000}"/>
    <cellStyle name="Comma 3 3 4 2 5 4" xfId="3106" xr:uid="{00000000-0005-0000-0000-0000E3120000}"/>
    <cellStyle name="Comma 3 3 4 2 5 5" xfId="5513" xr:uid="{00000000-0005-0000-0000-0000E4120000}"/>
    <cellStyle name="Comma 3 3 4 2 6" xfId="898" xr:uid="{00000000-0005-0000-0000-0000E5120000}"/>
    <cellStyle name="Comma 3 3 4 2 6 2" xfId="3306" xr:uid="{00000000-0005-0000-0000-0000E6120000}"/>
    <cellStyle name="Comma 3 3 4 2 6 3" xfId="5713" xr:uid="{00000000-0005-0000-0000-0000E7120000}"/>
    <cellStyle name="Comma 3 3 4 2 7" xfId="1698" xr:uid="{00000000-0005-0000-0000-0000E8120000}"/>
    <cellStyle name="Comma 3 3 4 2 7 2" xfId="4106" xr:uid="{00000000-0005-0000-0000-0000E9120000}"/>
    <cellStyle name="Comma 3 3 4 2 7 3" xfId="6513" xr:uid="{00000000-0005-0000-0000-0000EA120000}"/>
    <cellStyle name="Comma 3 3 4 2 8" xfId="2506" xr:uid="{00000000-0005-0000-0000-0000EB120000}"/>
    <cellStyle name="Comma 3 3 4 2 9" xfId="4913" xr:uid="{00000000-0005-0000-0000-0000EC120000}"/>
    <cellStyle name="Comma 3 3 4 3" xfId="147" xr:uid="{00000000-0005-0000-0000-0000ED120000}"/>
    <cellStyle name="Comma 3 3 4 3 2" xfId="347" xr:uid="{00000000-0005-0000-0000-0000EE120000}"/>
    <cellStyle name="Comma 3 3 4 3 2 2" xfId="1148" xr:uid="{00000000-0005-0000-0000-0000EF120000}"/>
    <cellStyle name="Comma 3 3 4 3 2 2 2" xfId="3556" xr:uid="{00000000-0005-0000-0000-0000F0120000}"/>
    <cellStyle name="Comma 3 3 4 3 2 2 3" xfId="5963" xr:uid="{00000000-0005-0000-0000-0000F1120000}"/>
    <cellStyle name="Comma 3 3 4 3 2 3" xfId="1948" xr:uid="{00000000-0005-0000-0000-0000F2120000}"/>
    <cellStyle name="Comma 3 3 4 3 2 3 2" xfId="4356" xr:uid="{00000000-0005-0000-0000-0000F3120000}"/>
    <cellStyle name="Comma 3 3 4 3 2 3 3" xfId="6763" xr:uid="{00000000-0005-0000-0000-0000F4120000}"/>
    <cellStyle name="Comma 3 3 4 3 2 4" xfId="2756" xr:uid="{00000000-0005-0000-0000-0000F5120000}"/>
    <cellStyle name="Comma 3 3 4 3 2 5" xfId="5163" xr:uid="{00000000-0005-0000-0000-0000F6120000}"/>
    <cellStyle name="Comma 3 3 4 3 3" xfId="547" xr:uid="{00000000-0005-0000-0000-0000F7120000}"/>
    <cellStyle name="Comma 3 3 4 3 3 2" xfId="1348" xr:uid="{00000000-0005-0000-0000-0000F8120000}"/>
    <cellStyle name="Comma 3 3 4 3 3 2 2" xfId="3756" xr:uid="{00000000-0005-0000-0000-0000F9120000}"/>
    <cellStyle name="Comma 3 3 4 3 3 2 3" xfId="6163" xr:uid="{00000000-0005-0000-0000-0000FA120000}"/>
    <cellStyle name="Comma 3 3 4 3 3 3" xfId="2148" xr:uid="{00000000-0005-0000-0000-0000FB120000}"/>
    <cellStyle name="Comma 3 3 4 3 3 3 2" xfId="4556" xr:uid="{00000000-0005-0000-0000-0000FC120000}"/>
    <cellStyle name="Comma 3 3 4 3 3 3 3" xfId="6963" xr:uid="{00000000-0005-0000-0000-0000FD120000}"/>
    <cellStyle name="Comma 3 3 4 3 3 4" xfId="2956" xr:uid="{00000000-0005-0000-0000-0000FE120000}"/>
    <cellStyle name="Comma 3 3 4 3 3 5" xfId="5363" xr:uid="{00000000-0005-0000-0000-0000FF120000}"/>
    <cellStyle name="Comma 3 3 4 3 4" xfId="747" xr:uid="{00000000-0005-0000-0000-000000130000}"/>
    <cellStyle name="Comma 3 3 4 3 4 2" xfId="1548" xr:uid="{00000000-0005-0000-0000-000001130000}"/>
    <cellStyle name="Comma 3 3 4 3 4 2 2" xfId="3956" xr:uid="{00000000-0005-0000-0000-000002130000}"/>
    <cellStyle name="Comma 3 3 4 3 4 2 3" xfId="6363" xr:uid="{00000000-0005-0000-0000-000003130000}"/>
    <cellStyle name="Comma 3 3 4 3 4 3" xfId="2348" xr:uid="{00000000-0005-0000-0000-000004130000}"/>
    <cellStyle name="Comma 3 3 4 3 4 3 2" xfId="4756" xr:uid="{00000000-0005-0000-0000-000005130000}"/>
    <cellStyle name="Comma 3 3 4 3 4 3 3" xfId="7163" xr:uid="{00000000-0005-0000-0000-000006130000}"/>
    <cellStyle name="Comma 3 3 4 3 4 4" xfId="3156" xr:uid="{00000000-0005-0000-0000-000007130000}"/>
    <cellStyle name="Comma 3 3 4 3 4 5" xfId="5563" xr:uid="{00000000-0005-0000-0000-000008130000}"/>
    <cellStyle name="Comma 3 3 4 3 5" xfId="948" xr:uid="{00000000-0005-0000-0000-000009130000}"/>
    <cellStyle name="Comma 3 3 4 3 5 2" xfId="3356" xr:uid="{00000000-0005-0000-0000-00000A130000}"/>
    <cellStyle name="Comma 3 3 4 3 5 3" xfId="5763" xr:uid="{00000000-0005-0000-0000-00000B130000}"/>
    <cellStyle name="Comma 3 3 4 3 6" xfId="1748" xr:uid="{00000000-0005-0000-0000-00000C130000}"/>
    <cellStyle name="Comma 3 3 4 3 6 2" xfId="4156" xr:uid="{00000000-0005-0000-0000-00000D130000}"/>
    <cellStyle name="Comma 3 3 4 3 6 3" xfId="6563" xr:uid="{00000000-0005-0000-0000-00000E130000}"/>
    <cellStyle name="Comma 3 3 4 3 7" xfId="2556" xr:uid="{00000000-0005-0000-0000-00000F130000}"/>
    <cellStyle name="Comma 3 3 4 3 8" xfId="4963" xr:uid="{00000000-0005-0000-0000-000010130000}"/>
    <cellStyle name="Comma 3 3 4 4" xfId="247" xr:uid="{00000000-0005-0000-0000-000011130000}"/>
    <cellStyle name="Comma 3 3 4 4 2" xfId="1048" xr:uid="{00000000-0005-0000-0000-000012130000}"/>
    <cellStyle name="Comma 3 3 4 4 2 2" xfId="3456" xr:uid="{00000000-0005-0000-0000-000013130000}"/>
    <cellStyle name="Comma 3 3 4 4 2 3" xfId="5863" xr:uid="{00000000-0005-0000-0000-000014130000}"/>
    <cellStyle name="Comma 3 3 4 4 3" xfId="1848" xr:uid="{00000000-0005-0000-0000-000015130000}"/>
    <cellStyle name="Comma 3 3 4 4 3 2" xfId="4256" xr:uid="{00000000-0005-0000-0000-000016130000}"/>
    <cellStyle name="Comma 3 3 4 4 3 3" xfId="6663" xr:uid="{00000000-0005-0000-0000-000017130000}"/>
    <cellStyle name="Comma 3 3 4 4 4" xfId="2656" xr:uid="{00000000-0005-0000-0000-000018130000}"/>
    <cellStyle name="Comma 3 3 4 4 5" xfId="5063" xr:uid="{00000000-0005-0000-0000-000019130000}"/>
    <cellStyle name="Comma 3 3 4 5" xfId="447" xr:uid="{00000000-0005-0000-0000-00001A130000}"/>
    <cellStyle name="Comma 3 3 4 5 2" xfId="1248" xr:uid="{00000000-0005-0000-0000-00001B130000}"/>
    <cellStyle name="Comma 3 3 4 5 2 2" xfId="3656" xr:uid="{00000000-0005-0000-0000-00001C130000}"/>
    <cellStyle name="Comma 3 3 4 5 2 3" xfId="6063" xr:uid="{00000000-0005-0000-0000-00001D130000}"/>
    <cellStyle name="Comma 3 3 4 5 3" xfId="2048" xr:uid="{00000000-0005-0000-0000-00001E130000}"/>
    <cellStyle name="Comma 3 3 4 5 3 2" xfId="4456" xr:uid="{00000000-0005-0000-0000-00001F130000}"/>
    <cellStyle name="Comma 3 3 4 5 3 3" xfId="6863" xr:uid="{00000000-0005-0000-0000-000020130000}"/>
    <cellStyle name="Comma 3 3 4 5 4" xfId="2856" xr:uid="{00000000-0005-0000-0000-000021130000}"/>
    <cellStyle name="Comma 3 3 4 5 5" xfId="5263" xr:uid="{00000000-0005-0000-0000-000022130000}"/>
    <cellStyle name="Comma 3 3 4 6" xfId="647" xr:uid="{00000000-0005-0000-0000-000023130000}"/>
    <cellStyle name="Comma 3 3 4 6 2" xfId="1448" xr:uid="{00000000-0005-0000-0000-000024130000}"/>
    <cellStyle name="Comma 3 3 4 6 2 2" xfId="3856" xr:uid="{00000000-0005-0000-0000-000025130000}"/>
    <cellStyle name="Comma 3 3 4 6 2 3" xfId="6263" xr:uid="{00000000-0005-0000-0000-000026130000}"/>
    <cellStyle name="Comma 3 3 4 6 3" xfId="2248" xr:uid="{00000000-0005-0000-0000-000027130000}"/>
    <cellStyle name="Comma 3 3 4 6 3 2" xfId="4656" xr:uid="{00000000-0005-0000-0000-000028130000}"/>
    <cellStyle name="Comma 3 3 4 6 3 3" xfId="7063" xr:uid="{00000000-0005-0000-0000-000029130000}"/>
    <cellStyle name="Comma 3 3 4 6 4" xfId="3056" xr:uid="{00000000-0005-0000-0000-00002A130000}"/>
    <cellStyle name="Comma 3 3 4 6 5" xfId="5463" xr:uid="{00000000-0005-0000-0000-00002B130000}"/>
    <cellStyle name="Comma 3 3 4 7" xfId="848" xr:uid="{00000000-0005-0000-0000-00002C130000}"/>
    <cellStyle name="Comma 3 3 4 7 2" xfId="3256" xr:uid="{00000000-0005-0000-0000-00002D130000}"/>
    <cellStyle name="Comma 3 3 4 7 3" xfId="5663" xr:uid="{00000000-0005-0000-0000-00002E130000}"/>
    <cellStyle name="Comma 3 3 4 8" xfId="1648" xr:uid="{00000000-0005-0000-0000-00002F130000}"/>
    <cellStyle name="Comma 3 3 4 8 2" xfId="4056" xr:uid="{00000000-0005-0000-0000-000030130000}"/>
    <cellStyle name="Comma 3 3 4 8 3" xfId="6463" xr:uid="{00000000-0005-0000-0000-000031130000}"/>
    <cellStyle name="Comma 3 3 4 9" xfId="2455" xr:uid="{00000000-0005-0000-0000-000032130000}"/>
    <cellStyle name="Comma 3 3 5" xfId="56" xr:uid="{00000000-0005-0000-0000-000033130000}"/>
    <cellStyle name="Comma 3 3 5 10" xfId="4872" xr:uid="{00000000-0005-0000-0000-000034130000}"/>
    <cellStyle name="Comma 3 3 5 2" xfId="107" xr:uid="{00000000-0005-0000-0000-000035130000}"/>
    <cellStyle name="Comma 3 3 5 2 2" xfId="207" xr:uid="{00000000-0005-0000-0000-000036130000}"/>
    <cellStyle name="Comma 3 3 5 2 2 2" xfId="407" xr:uid="{00000000-0005-0000-0000-000037130000}"/>
    <cellStyle name="Comma 3 3 5 2 2 2 2" xfId="1208" xr:uid="{00000000-0005-0000-0000-000038130000}"/>
    <cellStyle name="Comma 3 3 5 2 2 2 2 2" xfId="3616" xr:uid="{00000000-0005-0000-0000-000039130000}"/>
    <cellStyle name="Comma 3 3 5 2 2 2 2 3" xfId="6023" xr:uid="{00000000-0005-0000-0000-00003A130000}"/>
    <cellStyle name="Comma 3 3 5 2 2 2 3" xfId="2008" xr:uid="{00000000-0005-0000-0000-00003B130000}"/>
    <cellStyle name="Comma 3 3 5 2 2 2 3 2" xfId="4416" xr:uid="{00000000-0005-0000-0000-00003C130000}"/>
    <cellStyle name="Comma 3 3 5 2 2 2 3 3" xfId="6823" xr:uid="{00000000-0005-0000-0000-00003D130000}"/>
    <cellStyle name="Comma 3 3 5 2 2 2 4" xfId="2816" xr:uid="{00000000-0005-0000-0000-00003E130000}"/>
    <cellStyle name="Comma 3 3 5 2 2 2 5" xfId="5223" xr:uid="{00000000-0005-0000-0000-00003F130000}"/>
    <cellStyle name="Comma 3 3 5 2 2 3" xfId="607" xr:uid="{00000000-0005-0000-0000-000040130000}"/>
    <cellStyle name="Comma 3 3 5 2 2 3 2" xfId="1408" xr:uid="{00000000-0005-0000-0000-000041130000}"/>
    <cellStyle name="Comma 3 3 5 2 2 3 2 2" xfId="3816" xr:uid="{00000000-0005-0000-0000-000042130000}"/>
    <cellStyle name="Comma 3 3 5 2 2 3 2 3" xfId="6223" xr:uid="{00000000-0005-0000-0000-000043130000}"/>
    <cellStyle name="Comma 3 3 5 2 2 3 3" xfId="2208" xr:uid="{00000000-0005-0000-0000-000044130000}"/>
    <cellStyle name="Comma 3 3 5 2 2 3 3 2" xfId="4616" xr:uid="{00000000-0005-0000-0000-000045130000}"/>
    <cellStyle name="Comma 3 3 5 2 2 3 3 3" xfId="7023" xr:uid="{00000000-0005-0000-0000-000046130000}"/>
    <cellStyle name="Comma 3 3 5 2 2 3 4" xfId="3016" xr:uid="{00000000-0005-0000-0000-000047130000}"/>
    <cellStyle name="Comma 3 3 5 2 2 3 5" xfId="5423" xr:uid="{00000000-0005-0000-0000-000048130000}"/>
    <cellStyle name="Comma 3 3 5 2 2 4" xfId="807" xr:uid="{00000000-0005-0000-0000-000049130000}"/>
    <cellStyle name="Comma 3 3 5 2 2 4 2" xfId="1608" xr:uid="{00000000-0005-0000-0000-00004A130000}"/>
    <cellStyle name="Comma 3 3 5 2 2 4 2 2" xfId="4016" xr:uid="{00000000-0005-0000-0000-00004B130000}"/>
    <cellStyle name="Comma 3 3 5 2 2 4 2 3" xfId="6423" xr:uid="{00000000-0005-0000-0000-00004C130000}"/>
    <cellStyle name="Comma 3 3 5 2 2 4 3" xfId="2408" xr:uid="{00000000-0005-0000-0000-00004D130000}"/>
    <cellStyle name="Comma 3 3 5 2 2 4 3 2" xfId="4816" xr:uid="{00000000-0005-0000-0000-00004E130000}"/>
    <cellStyle name="Comma 3 3 5 2 2 4 3 3" xfId="7223" xr:uid="{00000000-0005-0000-0000-00004F130000}"/>
    <cellStyle name="Comma 3 3 5 2 2 4 4" xfId="3216" xr:uid="{00000000-0005-0000-0000-000050130000}"/>
    <cellStyle name="Comma 3 3 5 2 2 4 5" xfId="5623" xr:uid="{00000000-0005-0000-0000-000051130000}"/>
    <cellStyle name="Comma 3 3 5 2 2 5" xfId="1008" xr:uid="{00000000-0005-0000-0000-000052130000}"/>
    <cellStyle name="Comma 3 3 5 2 2 5 2" xfId="3416" xr:uid="{00000000-0005-0000-0000-000053130000}"/>
    <cellStyle name="Comma 3 3 5 2 2 5 3" xfId="5823" xr:uid="{00000000-0005-0000-0000-000054130000}"/>
    <cellStyle name="Comma 3 3 5 2 2 6" xfId="1808" xr:uid="{00000000-0005-0000-0000-000055130000}"/>
    <cellStyle name="Comma 3 3 5 2 2 6 2" xfId="4216" xr:uid="{00000000-0005-0000-0000-000056130000}"/>
    <cellStyle name="Comma 3 3 5 2 2 6 3" xfId="6623" xr:uid="{00000000-0005-0000-0000-000057130000}"/>
    <cellStyle name="Comma 3 3 5 2 2 7" xfId="2616" xr:uid="{00000000-0005-0000-0000-000058130000}"/>
    <cellStyle name="Comma 3 3 5 2 2 8" xfId="5023" xr:uid="{00000000-0005-0000-0000-000059130000}"/>
    <cellStyle name="Comma 3 3 5 2 3" xfId="307" xr:uid="{00000000-0005-0000-0000-00005A130000}"/>
    <cellStyle name="Comma 3 3 5 2 3 2" xfId="1108" xr:uid="{00000000-0005-0000-0000-00005B130000}"/>
    <cellStyle name="Comma 3 3 5 2 3 2 2" xfId="3516" xr:uid="{00000000-0005-0000-0000-00005C130000}"/>
    <cellStyle name="Comma 3 3 5 2 3 2 3" xfId="5923" xr:uid="{00000000-0005-0000-0000-00005D130000}"/>
    <cellStyle name="Comma 3 3 5 2 3 3" xfId="1908" xr:uid="{00000000-0005-0000-0000-00005E130000}"/>
    <cellStyle name="Comma 3 3 5 2 3 3 2" xfId="4316" xr:uid="{00000000-0005-0000-0000-00005F130000}"/>
    <cellStyle name="Comma 3 3 5 2 3 3 3" xfId="6723" xr:uid="{00000000-0005-0000-0000-000060130000}"/>
    <cellStyle name="Comma 3 3 5 2 3 4" xfId="2716" xr:uid="{00000000-0005-0000-0000-000061130000}"/>
    <cellStyle name="Comma 3 3 5 2 3 5" xfId="5123" xr:uid="{00000000-0005-0000-0000-000062130000}"/>
    <cellStyle name="Comma 3 3 5 2 4" xfId="507" xr:uid="{00000000-0005-0000-0000-000063130000}"/>
    <cellStyle name="Comma 3 3 5 2 4 2" xfId="1308" xr:uid="{00000000-0005-0000-0000-000064130000}"/>
    <cellStyle name="Comma 3 3 5 2 4 2 2" xfId="3716" xr:uid="{00000000-0005-0000-0000-000065130000}"/>
    <cellStyle name="Comma 3 3 5 2 4 2 3" xfId="6123" xr:uid="{00000000-0005-0000-0000-000066130000}"/>
    <cellStyle name="Comma 3 3 5 2 4 3" xfId="2108" xr:uid="{00000000-0005-0000-0000-000067130000}"/>
    <cellStyle name="Comma 3 3 5 2 4 3 2" xfId="4516" xr:uid="{00000000-0005-0000-0000-000068130000}"/>
    <cellStyle name="Comma 3 3 5 2 4 3 3" xfId="6923" xr:uid="{00000000-0005-0000-0000-000069130000}"/>
    <cellStyle name="Comma 3 3 5 2 4 4" xfId="2916" xr:uid="{00000000-0005-0000-0000-00006A130000}"/>
    <cellStyle name="Comma 3 3 5 2 4 5" xfId="5323" xr:uid="{00000000-0005-0000-0000-00006B130000}"/>
    <cellStyle name="Comma 3 3 5 2 5" xfId="707" xr:uid="{00000000-0005-0000-0000-00006C130000}"/>
    <cellStyle name="Comma 3 3 5 2 5 2" xfId="1508" xr:uid="{00000000-0005-0000-0000-00006D130000}"/>
    <cellStyle name="Comma 3 3 5 2 5 2 2" xfId="3916" xr:uid="{00000000-0005-0000-0000-00006E130000}"/>
    <cellStyle name="Comma 3 3 5 2 5 2 3" xfId="6323" xr:uid="{00000000-0005-0000-0000-00006F130000}"/>
    <cellStyle name="Comma 3 3 5 2 5 3" xfId="2308" xr:uid="{00000000-0005-0000-0000-000070130000}"/>
    <cellStyle name="Comma 3 3 5 2 5 3 2" xfId="4716" xr:uid="{00000000-0005-0000-0000-000071130000}"/>
    <cellStyle name="Comma 3 3 5 2 5 3 3" xfId="7123" xr:uid="{00000000-0005-0000-0000-000072130000}"/>
    <cellStyle name="Comma 3 3 5 2 5 4" xfId="3116" xr:uid="{00000000-0005-0000-0000-000073130000}"/>
    <cellStyle name="Comma 3 3 5 2 5 5" xfId="5523" xr:uid="{00000000-0005-0000-0000-000074130000}"/>
    <cellStyle name="Comma 3 3 5 2 6" xfId="908" xr:uid="{00000000-0005-0000-0000-000075130000}"/>
    <cellStyle name="Comma 3 3 5 2 6 2" xfId="3316" xr:uid="{00000000-0005-0000-0000-000076130000}"/>
    <cellStyle name="Comma 3 3 5 2 6 3" xfId="5723" xr:uid="{00000000-0005-0000-0000-000077130000}"/>
    <cellStyle name="Comma 3 3 5 2 7" xfId="1708" xr:uid="{00000000-0005-0000-0000-000078130000}"/>
    <cellStyle name="Comma 3 3 5 2 7 2" xfId="4116" xr:uid="{00000000-0005-0000-0000-000079130000}"/>
    <cellStyle name="Comma 3 3 5 2 7 3" xfId="6523" xr:uid="{00000000-0005-0000-0000-00007A130000}"/>
    <cellStyle name="Comma 3 3 5 2 8" xfId="2516" xr:uid="{00000000-0005-0000-0000-00007B130000}"/>
    <cellStyle name="Comma 3 3 5 2 9" xfId="4923" xr:uid="{00000000-0005-0000-0000-00007C130000}"/>
    <cellStyle name="Comma 3 3 5 3" xfId="157" xr:uid="{00000000-0005-0000-0000-00007D130000}"/>
    <cellStyle name="Comma 3 3 5 3 2" xfId="357" xr:uid="{00000000-0005-0000-0000-00007E130000}"/>
    <cellStyle name="Comma 3 3 5 3 2 2" xfId="1158" xr:uid="{00000000-0005-0000-0000-00007F130000}"/>
    <cellStyle name="Comma 3 3 5 3 2 2 2" xfId="3566" xr:uid="{00000000-0005-0000-0000-000080130000}"/>
    <cellStyle name="Comma 3 3 5 3 2 2 3" xfId="5973" xr:uid="{00000000-0005-0000-0000-000081130000}"/>
    <cellStyle name="Comma 3 3 5 3 2 3" xfId="1958" xr:uid="{00000000-0005-0000-0000-000082130000}"/>
    <cellStyle name="Comma 3 3 5 3 2 3 2" xfId="4366" xr:uid="{00000000-0005-0000-0000-000083130000}"/>
    <cellStyle name="Comma 3 3 5 3 2 3 3" xfId="6773" xr:uid="{00000000-0005-0000-0000-000084130000}"/>
    <cellStyle name="Comma 3 3 5 3 2 4" xfId="2766" xr:uid="{00000000-0005-0000-0000-000085130000}"/>
    <cellStyle name="Comma 3 3 5 3 2 5" xfId="5173" xr:uid="{00000000-0005-0000-0000-000086130000}"/>
    <cellStyle name="Comma 3 3 5 3 3" xfId="557" xr:uid="{00000000-0005-0000-0000-000087130000}"/>
    <cellStyle name="Comma 3 3 5 3 3 2" xfId="1358" xr:uid="{00000000-0005-0000-0000-000088130000}"/>
    <cellStyle name="Comma 3 3 5 3 3 2 2" xfId="3766" xr:uid="{00000000-0005-0000-0000-000089130000}"/>
    <cellStyle name="Comma 3 3 5 3 3 2 3" xfId="6173" xr:uid="{00000000-0005-0000-0000-00008A130000}"/>
    <cellStyle name="Comma 3 3 5 3 3 3" xfId="2158" xr:uid="{00000000-0005-0000-0000-00008B130000}"/>
    <cellStyle name="Comma 3 3 5 3 3 3 2" xfId="4566" xr:uid="{00000000-0005-0000-0000-00008C130000}"/>
    <cellStyle name="Comma 3 3 5 3 3 3 3" xfId="6973" xr:uid="{00000000-0005-0000-0000-00008D130000}"/>
    <cellStyle name="Comma 3 3 5 3 3 4" xfId="2966" xr:uid="{00000000-0005-0000-0000-00008E130000}"/>
    <cellStyle name="Comma 3 3 5 3 3 5" xfId="5373" xr:uid="{00000000-0005-0000-0000-00008F130000}"/>
    <cellStyle name="Comma 3 3 5 3 4" xfId="757" xr:uid="{00000000-0005-0000-0000-000090130000}"/>
    <cellStyle name="Comma 3 3 5 3 4 2" xfId="1558" xr:uid="{00000000-0005-0000-0000-000091130000}"/>
    <cellStyle name="Comma 3 3 5 3 4 2 2" xfId="3966" xr:uid="{00000000-0005-0000-0000-000092130000}"/>
    <cellStyle name="Comma 3 3 5 3 4 2 3" xfId="6373" xr:uid="{00000000-0005-0000-0000-000093130000}"/>
    <cellStyle name="Comma 3 3 5 3 4 3" xfId="2358" xr:uid="{00000000-0005-0000-0000-000094130000}"/>
    <cellStyle name="Comma 3 3 5 3 4 3 2" xfId="4766" xr:uid="{00000000-0005-0000-0000-000095130000}"/>
    <cellStyle name="Comma 3 3 5 3 4 3 3" xfId="7173" xr:uid="{00000000-0005-0000-0000-000096130000}"/>
    <cellStyle name="Comma 3 3 5 3 4 4" xfId="3166" xr:uid="{00000000-0005-0000-0000-000097130000}"/>
    <cellStyle name="Comma 3 3 5 3 4 5" xfId="5573" xr:uid="{00000000-0005-0000-0000-000098130000}"/>
    <cellStyle name="Comma 3 3 5 3 5" xfId="958" xr:uid="{00000000-0005-0000-0000-000099130000}"/>
    <cellStyle name="Comma 3 3 5 3 5 2" xfId="3366" xr:uid="{00000000-0005-0000-0000-00009A130000}"/>
    <cellStyle name="Comma 3 3 5 3 5 3" xfId="5773" xr:uid="{00000000-0005-0000-0000-00009B130000}"/>
    <cellStyle name="Comma 3 3 5 3 6" xfId="1758" xr:uid="{00000000-0005-0000-0000-00009C130000}"/>
    <cellStyle name="Comma 3 3 5 3 6 2" xfId="4166" xr:uid="{00000000-0005-0000-0000-00009D130000}"/>
    <cellStyle name="Comma 3 3 5 3 6 3" xfId="6573" xr:uid="{00000000-0005-0000-0000-00009E130000}"/>
    <cellStyle name="Comma 3 3 5 3 7" xfId="2566" xr:uid="{00000000-0005-0000-0000-00009F130000}"/>
    <cellStyle name="Comma 3 3 5 3 8" xfId="4973" xr:uid="{00000000-0005-0000-0000-0000A0130000}"/>
    <cellStyle name="Comma 3 3 5 4" xfId="257" xr:uid="{00000000-0005-0000-0000-0000A1130000}"/>
    <cellStyle name="Comma 3 3 5 4 2" xfId="1058" xr:uid="{00000000-0005-0000-0000-0000A2130000}"/>
    <cellStyle name="Comma 3 3 5 4 2 2" xfId="3466" xr:uid="{00000000-0005-0000-0000-0000A3130000}"/>
    <cellStyle name="Comma 3 3 5 4 2 3" xfId="5873" xr:uid="{00000000-0005-0000-0000-0000A4130000}"/>
    <cellStyle name="Comma 3 3 5 4 3" xfId="1858" xr:uid="{00000000-0005-0000-0000-0000A5130000}"/>
    <cellStyle name="Comma 3 3 5 4 3 2" xfId="4266" xr:uid="{00000000-0005-0000-0000-0000A6130000}"/>
    <cellStyle name="Comma 3 3 5 4 3 3" xfId="6673" xr:uid="{00000000-0005-0000-0000-0000A7130000}"/>
    <cellStyle name="Comma 3 3 5 4 4" xfId="2666" xr:uid="{00000000-0005-0000-0000-0000A8130000}"/>
    <cellStyle name="Comma 3 3 5 4 5" xfId="5073" xr:uid="{00000000-0005-0000-0000-0000A9130000}"/>
    <cellStyle name="Comma 3 3 5 5" xfId="457" xr:uid="{00000000-0005-0000-0000-0000AA130000}"/>
    <cellStyle name="Comma 3 3 5 5 2" xfId="1258" xr:uid="{00000000-0005-0000-0000-0000AB130000}"/>
    <cellStyle name="Comma 3 3 5 5 2 2" xfId="3666" xr:uid="{00000000-0005-0000-0000-0000AC130000}"/>
    <cellStyle name="Comma 3 3 5 5 2 3" xfId="6073" xr:uid="{00000000-0005-0000-0000-0000AD130000}"/>
    <cellStyle name="Comma 3 3 5 5 3" xfId="2058" xr:uid="{00000000-0005-0000-0000-0000AE130000}"/>
    <cellStyle name="Comma 3 3 5 5 3 2" xfId="4466" xr:uid="{00000000-0005-0000-0000-0000AF130000}"/>
    <cellStyle name="Comma 3 3 5 5 3 3" xfId="6873" xr:uid="{00000000-0005-0000-0000-0000B0130000}"/>
    <cellStyle name="Comma 3 3 5 5 4" xfId="2866" xr:uid="{00000000-0005-0000-0000-0000B1130000}"/>
    <cellStyle name="Comma 3 3 5 5 5" xfId="5273" xr:uid="{00000000-0005-0000-0000-0000B2130000}"/>
    <cellStyle name="Comma 3 3 5 6" xfId="657" xr:uid="{00000000-0005-0000-0000-0000B3130000}"/>
    <cellStyle name="Comma 3 3 5 6 2" xfId="1458" xr:uid="{00000000-0005-0000-0000-0000B4130000}"/>
    <cellStyle name="Comma 3 3 5 6 2 2" xfId="3866" xr:uid="{00000000-0005-0000-0000-0000B5130000}"/>
    <cellStyle name="Comma 3 3 5 6 2 3" xfId="6273" xr:uid="{00000000-0005-0000-0000-0000B6130000}"/>
    <cellStyle name="Comma 3 3 5 6 3" xfId="2258" xr:uid="{00000000-0005-0000-0000-0000B7130000}"/>
    <cellStyle name="Comma 3 3 5 6 3 2" xfId="4666" xr:uid="{00000000-0005-0000-0000-0000B8130000}"/>
    <cellStyle name="Comma 3 3 5 6 3 3" xfId="7073" xr:uid="{00000000-0005-0000-0000-0000B9130000}"/>
    <cellStyle name="Comma 3 3 5 6 4" xfId="3066" xr:uid="{00000000-0005-0000-0000-0000BA130000}"/>
    <cellStyle name="Comma 3 3 5 6 5" xfId="5473" xr:uid="{00000000-0005-0000-0000-0000BB130000}"/>
    <cellStyle name="Comma 3 3 5 7" xfId="858" xr:uid="{00000000-0005-0000-0000-0000BC130000}"/>
    <cellStyle name="Comma 3 3 5 7 2" xfId="3266" xr:uid="{00000000-0005-0000-0000-0000BD130000}"/>
    <cellStyle name="Comma 3 3 5 7 3" xfId="5673" xr:uid="{00000000-0005-0000-0000-0000BE130000}"/>
    <cellStyle name="Comma 3 3 5 8" xfId="1658" xr:uid="{00000000-0005-0000-0000-0000BF130000}"/>
    <cellStyle name="Comma 3 3 5 8 2" xfId="4066" xr:uid="{00000000-0005-0000-0000-0000C0130000}"/>
    <cellStyle name="Comma 3 3 5 8 3" xfId="6473" xr:uid="{00000000-0005-0000-0000-0000C1130000}"/>
    <cellStyle name="Comma 3 3 5 9" xfId="2465" xr:uid="{00000000-0005-0000-0000-0000C2130000}"/>
    <cellStyle name="Comma 3 3 6" xfId="67" xr:uid="{00000000-0005-0000-0000-0000C3130000}"/>
    <cellStyle name="Comma 3 3 6 2" xfId="167" xr:uid="{00000000-0005-0000-0000-0000C4130000}"/>
    <cellStyle name="Comma 3 3 6 2 2" xfId="367" xr:uid="{00000000-0005-0000-0000-0000C5130000}"/>
    <cellStyle name="Comma 3 3 6 2 2 2" xfId="1168" xr:uid="{00000000-0005-0000-0000-0000C6130000}"/>
    <cellStyle name="Comma 3 3 6 2 2 2 2" xfId="3576" xr:uid="{00000000-0005-0000-0000-0000C7130000}"/>
    <cellStyle name="Comma 3 3 6 2 2 2 3" xfId="5983" xr:uid="{00000000-0005-0000-0000-0000C8130000}"/>
    <cellStyle name="Comma 3 3 6 2 2 3" xfId="1968" xr:uid="{00000000-0005-0000-0000-0000C9130000}"/>
    <cellStyle name="Comma 3 3 6 2 2 3 2" xfId="4376" xr:uid="{00000000-0005-0000-0000-0000CA130000}"/>
    <cellStyle name="Comma 3 3 6 2 2 3 3" xfId="6783" xr:uid="{00000000-0005-0000-0000-0000CB130000}"/>
    <cellStyle name="Comma 3 3 6 2 2 4" xfId="2776" xr:uid="{00000000-0005-0000-0000-0000CC130000}"/>
    <cellStyle name="Comma 3 3 6 2 2 5" xfId="5183" xr:uid="{00000000-0005-0000-0000-0000CD130000}"/>
    <cellStyle name="Comma 3 3 6 2 3" xfId="567" xr:uid="{00000000-0005-0000-0000-0000CE130000}"/>
    <cellStyle name="Comma 3 3 6 2 3 2" xfId="1368" xr:uid="{00000000-0005-0000-0000-0000CF130000}"/>
    <cellStyle name="Comma 3 3 6 2 3 2 2" xfId="3776" xr:uid="{00000000-0005-0000-0000-0000D0130000}"/>
    <cellStyle name="Comma 3 3 6 2 3 2 3" xfId="6183" xr:uid="{00000000-0005-0000-0000-0000D1130000}"/>
    <cellStyle name="Comma 3 3 6 2 3 3" xfId="2168" xr:uid="{00000000-0005-0000-0000-0000D2130000}"/>
    <cellStyle name="Comma 3 3 6 2 3 3 2" xfId="4576" xr:uid="{00000000-0005-0000-0000-0000D3130000}"/>
    <cellStyle name="Comma 3 3 6 2 3 3 3" xfId="6983" xr:uid="{00000000-0005-0000-0000-0000D4130000}"/>
    <cellStyle name="Comma 3 3 6 2 3 4" xfId="2976" xr:uid="{00000000-0005-0000-0000-0000D5130000}"/>
    <cellStyle name="Comma 3 3 6 2 3 5" xfId="5383" xr:uid="{00000000-0005-0000-0000-0000D6130000}"/>
    <cellStyle name="Comma 3 3 6 2 4" xfId="767" xr:uid="{00000000-0005-0000-0000-0000D7130000}"/>
    <cellStyle name="Comma 3 3 6 2 4 2" xfId="1568" xr:uid="{00000000-0005-0000-0000-0000D8130000}"/>
    <cellStyle name="Comma 3 3 6 2 4 2 2" xfId="3976" xr:uid="{00000000-0005-0000-0000-0000D9130000}"/>
    <cellStyle name="Comma 3 3 6 2 4 2 3" xfId="6383" xr:uid="{00000000-0005-0000-0000-0000DA130000}"/>
    <cellStyle name="Comma 3 3 6 2 4 3" xfId="2368" xr:uid="{00000000-0005-0000-0000-0000DB130000}"/>
    <cellStyle name="Comma 3 3 6 2 4 3 2" xfId="4776" xr:uid="{00000000-0005-0000-0000-0000DC130000}"/>
    <cellStyle name="Comma 3 3 6 2 4 3 3" xfId="7183" xr:uid="{00000000-0005-0000-0000-0000DD130000}"/>
    <cellStyle name="Comma 3 3 6 2 4 4" xfId="3176" xr:uid="{00000000-0005-0000-0000-0000DE130000}"/>
    <cellStyle name="Comma 3 3 6 2 4 5" xfId="5583" xr:uid="{00000000-0005-0000-0000-0000DF130000}"/>
    <cellStyle name="Comma 3 3 6 2 5" xfId="968" xr:uid="{00000000-0005-0000-0000-0000E0130000}"/>
    <cellStyle name="Comma 3 3 6 2 5 2" xfId="3376" xr:uid="{00000000-0005-0000-0000-0000E1130000}"/>
    <cellStyle name="Comma 3 3 6 2 5 3" xfId="5783" xr:uid="{00000000-0005-0000-0000-0000E2130000}"/>
    <cellStyle name="Comma 3 3 6 2 6" xfId="1768" xr:uid="{00000000-0005-0000-0000-0000E3130000}"/>
    <cellStyle name="Comma 3 3 6 2 6 2" xfId="4176" xr:uid="{00000000-0005-0000-0000-0000E4130000}"/>
    <cellStyle name="Comma 3 3 6 2 6 3" xfId="6583" xr:uid="{00000000-0005-0000-0000-0000E5130000}"/>
    <cellStyle name="Comma 3 3 6 2 7" xfId="2576" xr:uid="{00000000-0005-0000-0000-0000E6130000}"/>
    <cellStyle name="Comma 3 3 6 2 8" xfId="4983" xr:uid="{00000000-0005-0000-0000-0000E7130000}"/>
    <cellStyle name="Comma 3 3 6 3" xfId="267" xr:uid="{00000000-0005-0000-0000-0000E8130000}"/>
    <cellStyle name="Comma 3 3 6 3 2" xfId="1068" xr:uid="{00000000-0005-0000-0000-0000E9130000}"/>
    <cellStyle name="Comma 3 3 6 3 2 2" xfId="3476" xr:uid="{00000000-0005-0000-0000-0000EA130000}"/>
    <cellStyle name="Comma 3 3 6 3 2 3" xfId="5883" xr:uid="{00000000-0005-0000-0000-0000EB130000}"/>
    <cellStyle name="Comma 3 3 6 3 3" xfId="1868" xr:uid="{00000000-0005-0000-0000-0000EC130000}"/>
    <cellStyle name="Comma 3 3 6 3 3 2" xfId="4276" xr:uid="{00000000-0005-0000-0000-0000ED130000}"/>
    <cellStyle name="Comma 3 3 6 3 3 3" xfId="6683" xr:uid="{00000000-0005-0000-0000-0000EE130000}"/>
    <cellStyle name="Comma 3 3 6 3 4" xfId="2676" xr:uid="{00000000-0005-0000-0000-0000EF130000}"/>
    <cellStyle name="Comma 3 3 6 3 5" xfId="5083" xr:uid="{00000000-0005-0000-0000-0000F0130000}"/>
    <cellStyle name="Comma 3 3 6 4" xfId="467" xr:uid="{00000000-0005-0000-0000-0000F1130000}"/>
    <cellStyle name="Comma 3 3 6 4 2" xfId="1268" xr:uid="{00000000-0005-0000-0000-0000F2130000}"/>
    <cellStyle name="Comma 3 3 6 4 2 2" xfId="3676" xr:uid="{00000000-0005-0000-0000-0000F3130000}"/>
    <cellStyle name="Comma 3 3 6 4 2 3" xfId="6083" xr:uid="{00000000-0005-0000-0000-0000F4130000}"/>
    <cellStyle name="Comma 3 3 6 4 3" xfId="2068" xr:uid="{00000000-0005-0000-0000-0000F5130000}"/>
    <cellStyle name="Comma 3 3 6 4 3 2" xfId="4476" xr:uid="{00000000-0005-0000-0000-0000F6130000}"/>
    <cellStyle name="Comma 3 3 6 4 3 3" xfId="6883" xr:uid="{00000000-0005-0000-0000-0000F7130000}"/>
    <cellStyle name="Comma 3 3 6 4 4" xfId="2876" xr:uid="{00000000-0005-0000-0000-0000F8130000}"/>
    <cellStyle name="Comma 3 3 6 4 5" xfId="5283" xr:uid="{00000000-0005-0000-0000-0000F9130000}"/>
    <cellStyle name="Comma 3 3 6 5" xfId="667" xr:uid="{00000000-0005-0000-0000-0000FA130000}"/>
    <cellStyle name="Comma 3 3 6 5 2" xfId="1468" xr:uid="{00000000-0005-0000-0000-0000FB130000}"/>
    <cellStyle name="Comma 3 3 6 5 2 2" xfId="3876" xr:uid="{00000000-0005-0000-0000-0000FC130000}"/>
    <cellStyle name="Comma 3 3 6 5 2 3" xfId="6283" xr:uid="{00000000-0005-0000-0000-0000FD130000}"/>
    <cellStyle name="Comma 3 3 6 5 3" xfId="2268" xr:uid="{00000000-0005-0000-0000-0000FE130000}"/>
    <cellStyle name="Comma 3 3 6 5 3 2" xfId="4676" xr:uid="{00000000-0005-0000-0000-0000FF130000}"/>
    <cellStyle name="Comma 3 3 6 5 3 3" xfId="7083" xr:uid="{00000000-0005-0000-0000-000000140000}"/>
    <cellStyle name="Comma 3 3 6 5 4" xfId="3076" xr:uid="{00000000-0005-0000-0000-000001140000}"/>
    <cellStyle name="Comma 3 3 6 5 5" xfId="5483" xr:uid="{00000000-0005-0000-0000-000002140000}"/>
    <cellStyle name="Comma 3 3 6 6" xfId="868" xr:uid="{00000000-0005-0000-0000-000003140000}"/>
    <cellStyle name="Comma 3 3 6 6 2" xfId="3276" xr:uid="{00000000-0005-0000-0000-000004140000}"/>
    <cellStyle name="Comma 3 3 6 6 3" xfId="5683" xr:uid="{00000000-0005-0000-0000-000005140000}"/>
    <cellStyle name="Comma 3 3 6 7" xfId="1668" xr:uid="{00000000-0005-0000-0000-000006140000}"/>
    <cellStyle name="Comma 3 3 6 7 2" xfId="4076" xr:uid="{00000000-0005-0000-0000-000007140000}"/>
    <cellStyle name="Comma 3 3 6 7 3" xfId="6483" xr:uid="{00000000-0005-0000-0000-000008140000}"/>
    <cellStyle name="Comma 3 3 6 8" xfId="2476" xr:uid="{00000000-0005-0000-0000-000009140000}"/>
    <cellStyle name="Comma 3 3 6 9" xfId="4883" xr:uid="{00000000-0005-0000-0000-00000A140000}"/>
    <cellStyle name="Comma 3 3 7" xfId="117" xr:uid="{00000000-0005-0000-0000-00000B140000}"/>
    <cellStyle name="Comma 3 3 7 2" xfId="317" xr:uid="{00000000-0005-0000-0000-00000C140000}"/>
    <cellStyle name="Comma 3 3 7 2 2" xfId="1118" xr:uid="{00000000-0005-0000-0000-00000D140000}"/>
    <cellStyle name="Comma 3 3 7 2 2 2" xfId="3526" xr:uid="{00000000-0005-0000-0000-00000E140000}"/>
    <cellStyle name="Comma 3 3 7 2 2 3" xfId="5933" xr:uid="{00000000-0005-0000-0000-00000F140000}"/>
    <cellStyle name="Comma 3 3 7 2 3" xfId="1918" xr:uid="{00000000-0005-0000-0000-000010140000}"/>
    <cellStyle name="Comma 3 3 7 2 3 2" xfId="4326" xr:uid="{00000000-0005-0000-0000-000011140000}"/>
    <cellStyle name="Comma 3 3 7 2 3 3" xfId="6733" xr:uid="{00000000-0005-0000-0000-000012140000}"/>
    <cellStyle name="Comma 3 3 7 2 4" xfId="2726" xr:uid="{00000000-0005-0000-0000-000013140000}"/>
    <cellStyle name="Comma 3 3 7 2 5" xfId="5133" xr:uid="{00000000-0005-0000-0000-000014140000}"/>
    <cellStyle name="Comma 3 3 7 3" xfId="517" xr:uid="{00000000-0005-0000-0000-000015140000}"/>
    <cellStyle name="Comma 3 3 7 3 2" xfId="1318" xr:uid="{00000000-0005-0000-0000-000016140000}"/>
    <cellStyle name="Comma 3 3 7 3 2 2" xfId="3726" xr:uid="{00000000-0005-0000-0000-000017140000}"/>
    <cellStyle name="Comma 3 3 7 3 2 3" xfId="6133" xr:uid="{00000000-0005-0000-0000-000018140000}"/>
    <cellStyle name="Comma 3 3 7 3 3" xfId="2118" xr:uid="{00000000-0005-0000-0000-000019140000}"/>
    <cellStyle name="Comma 3 3 7 3 3 2" xfId="4526" xr:uid="{00000000-0005-0000-0000-00001A140000}"/>
    <cellStyle name="Comma 3 3 7 3 3 3" xfId="6933" xr:uid="{00000000-0005-0000-0000-00001B140000}"/>
    <cellStyle name="Comma 3 3 7 3 4" xfId="2926" xr:uid="{00000000-0005-0000-0000-00001C140000}"/>
    <cellStyle name="Comma 3 3 7 3 5" xfId="5333" xr:uid="{00000000-0005-0000-0000-00001D140000}"/>
    <cellStyle name="Comma 3 3 7 4" xfId="717" xr:uid="{00000000-0005-0000-0000-00001E140000}"/>
    <cellStyle name="Comma 3 3 7 4 2" xfId="1518" xr:uid="{00000000-0005-0000-0000-00001F140000}"/>
    <cellStyle name="Comma 3 3 7 4 2 2" xfId="3926" xr:uid="{00000000-0005-0000-0000-000020140000}"/>
    <cellStyle name="Comma 3 3 7 4 2 3" xfId="6333" xr:uid="{00000000-0005-0000-0000-000021140000}"/>
    <cellStyle name="Comma 3 3 7 4 3" xfId="2318" xr:uid="{00000000-0005-0000-0000-000022140000}"/>
    <cellStyle name="Comma 3 3 7 4 3 2" xfId="4726" xr:uid="{00000000-0005-0000-0000-000023140000}"/>
    <cellStyle name="Comma 3 3 7 4 3 3" xfId="7133" xr:uid="{00000000-0005-0000-0000-000024140000}"/>
    <cellStyle name="Comma 3 3 7 4 4" xfId="3126" xr:uid="{00000000-0005-0000-0000-000025140000}"/>
    <cellStyle name="Comma 3 3 7 4 5" xfId="5533" xr:uid="{00000000-0005-0000-0000-000026140000}"/>
    <cellStyle name="Comma 3 3 7 5" xfId="918" xr:uid="{00000000-0005-0000-0000-000027140000}"/>
    <cellStyle name="Comma 3 3 7 5 2" xfId="3326" xr:uid="{00000000-0005-0000-0000-000028140000}"/>
    <cellStyle name="Comma 3 3 7 5 3" xfId="5733" xr:uid="{00000000-0005-0000-0000-000029140000}"/>
    <cellStyle name="Comma 3 3 7 6" xfId="1718" xr:uid="{00000000-0005-0000-0000-00002A140000}"/>
    <cellStyle name="Comma 3 3 7 6 2" xfId="4126" xr:uid="{00000000-0005-0000-0000-00002B140000}"/>
    <cellStyle name="Comma 3 3 7 6 3" xfId="6533" xr:uid="{00000000-0005-0000-0000-00002C140000}"/>
    <cellStyle name="Comma 3 3 7 7" xfId="2526" xr:uid="{00000000-0005-0000-0000-00002D140000}"/>
    <cellStyle name="Comma 3 3 7 8" xfId="4933" xr:uid="{00000000-0005-0000-0000-00002E140000}"/>
    <cellStyle name="Comma 3 3 8" xfId="217" xr:uid="{00000000-0005-0000-0000-00002F140000}"/>
    <cellStyle name="Comma 3 3 8 2" xfId="1018" xr:uid="{00000000-0005-0000-0000-000030140000}"/>
    <cellStyle name="Comma 3 3 8 2 2" xfId="3426" xr:uid="{00000000-0005-0000-0000-000031140000}"/>
    <cellStyle name="Comma 3 3 8 2 3" xfId="5833" xr:uid="{00000000-0005-0000-0000-000032140000}"/>
    <cellStyle name="Comma 3 3 8 3" xfId="1818" xr:uid="{00000000-0005-0000-0000-000033140000}"/>
    <cellStyle name="Comma 3 3 8 3 2" xfId="4226" xr:uid="{00000000-0005-0000-0000-000034140000}"/>
    <cellStyle name="Comma 3 3 8 3 3" xfId="6633" xr:uid="{00000000-0005-0000-0000-000035140000}"/>
    <cellStyle name="Comma 3 3 8 4" xfId="2626" xr:uid="{00000000-0005-0000-0000-000036140000}"/>
    <cellStyle name="Comma 3 3 8 5" xfId="5033" xr:uid="{00000000-0005-0000-0000-000037140000}"/>
    <cellStyle name="Comma 3 3 9" xfId="417" xr:uid="{00000000-0005-0000-0000-000038140000}"/>
    <cellStyle name="Comma 3 3 9 2" xfId="1218" xr:uid="{00000000-0005-0000-0000-000039140000}"/>
    <cellStyle name="Comma 3 3 9 2 2" xfId="3626" xr:uid="{00000000-0005-0000-0000-00003A140000}"/>
    <cellStyle name="Comma 3 3 9 2 3" xfId="6033" xr:uid="{00000000-0005-0000-0000-00003B140000}"/>
    <cellStyle name="Comma 3 3 9 3" xfId="2018" xr:uid="{00000000-0005-0000-0000-00003C140000}"/>
    <cellStyle name="Comma 3 3 9 3 2" xfId="4426" xr:uid="{00000000-0005-0000-0000-00003D140000}"/>
    <cellStyle name="Comma 3 3 9 3 3" xfId="6833" xr:uid="{00000000-0005-0000-0000-00003E140000}"/>
    <cellStyle name="Comma 3 3 9 4" xfId="2826" xr:uid="{00000000-0005-0000-0000-00003F140000}"/>
    <cellStyle name="Comma 3 3 9 5" xfId="5233" xr:uid="{00000000-0005-0000-0000-000040140000}"/>
    <cellStyle name="Comma 3 4" xfId="17" xr:uid="{00000000-0005-0000-0000-000041140000}"/>
    <cellStyle name="Comma 3 4 10" xfId="619" xr:uid="{00000000-0005-0000-0000-000042140000}"/>
    <cellStyle name="Comma 3 4 10 2" xfId="1420" xr:uid="{00000000-0005-0000-0000-000043140000}"/>
    <cellStyle name="Comma 3 4 10 2 2" xfId="3828" xr:uid="{00000000-0005-0000-0000-000044140000}"/>
    <cellStyle name="Comma 3 4 10 2 3" xfId="6235" xr:uid="{00000000-0005-0000-0000-000045140000}"/>
    <cellStyle name="Comma 3 4 10 3" xfId="2220" xr:uid="{00000000-0005-0000-0000-000046140000}"/>
    <cellStyle name="Comma 3 4 10 3 2" xfId="4628" xr:uid="{00000000-0005-0000-0000-000047140000}"/>
    <cellStyle name="Comma 3 4 10 3 3" xfId="7035" xr:uid="{00000000-0005-0000-0000-000048140000}"/>
    <cellStyle name="Comma 3 4 10 4" xfId="3028" xr:uid="{00000000-0005-0000-0000-000049140000}"/>
    <cellStyle name="Comma 3 4 10 5" xfId="5435" xr:uid="{00000000-0005-0000-0000-00004A140000}"/>
    <cellStyle name="Comma 3 4 11" xfId="820" xr:uid="{00000000-0005-0000-0000-00004B140000}"/>
    <cellStyle name="Comma 3 4 11 2" xfId="3228" xr:uid="{00000000-0005-0000-0000-00004C140000}"/>
    <cellStyle name="Comma 3 4 11 3" xfId="5635" xr:uid="{00000000-0005-0000-0000-00004D140000}"/>
    <cellStyle name="Comma 3 4 12" xfId="1620" xr:uid="{00000000-0005-0000-0000-00004E140000}"/>
    <cellStyle name="Comma 3 4 12 2" xfId="4028" xr:uid="{00000000-0005-0000-0000-00004F140000}"/>
    <cellStyle name="Comma 3 4 12 3" xfId="6435" xr:uid="{00000000-0005-0000-0000-000050140000}"/>
    <cellStyle name="Comma 3 4 13" xfId="2426" xr:uid="{00000000-0005-0000-0000-000051140000}"/>
    <cellStyle name="Comma 3 4 14" xfId="4833" xr:uid="{00000000-0005-0000-0000-000052140000}"/>
    <cellStyle name="Comma 3 4 2" xfId="28" xr:uid="{00000000-0005-0000-0000-000053140000}"/>
    <cellStyle name="Comma 3 4 2 10" xfId="4844" xr:uid="{00000000-0005-0000-0000-000054140000}"/>
    <cellStyle name="Comma 3 4 2 2" xfId="79" xr:uid="{00000000-0005-0000-0000-000055140000}"/>
    <cellStyle name="Comma 3 4 2 2 2" xfId="179" xr:uid="{00000000-0005-0000-0000-000056140000}"/>
    <cellStyle name="Comma 3 4 2 2 2 2" xfId="379" xr:uid="{00000000-0005-0000-0000-000057140000}"/>
    <cellStyle name="Comma 3 4 2 2 2 2 2" xfId="1180" xr:uid="{00000000-0005-0000-0000-000058140000}"/>
    <cellStyle name="Comma 3 4 2 2 2 2 2 2" xfId="3588" xr:uid="{00000000-0005-0000-0000-000059140000}"/>
    <cellStyle name="Comma 3 4 2 2 2 2 2 3" xfId="5995" xr:uid="{00000000-0005-0000-0000-00005A140000}"/>
    <cellStyle name="Comma 3 4 2 2 2 2 3" xfId="1980" xr:uid="{00000000-0005-0000-0000-00005B140000}"/>
    <cellStyle name="Comma 3 4 2 2 2 2 3 2" xfId="4388" xr:uid="{00000000-0005-0000-0000-00005C140000}"/>
    <cellStyle name="Comma 3 4 2 2 2 2 3 3" xfId="6795" xr:uid="{00000000-0005-0000-0000-00005D140000}"/>
    <cellStyle name="Comma 3 4 2 2 2 2 4" xfId="2788" xr:uid="{00000000-0005-0000-0000-00005E140000}"/>
    <cellStyle name="Comma 3 4 2 2 2 2 5" xfId="5195" xr:uid="{00000000-0005-0000-0000-00005F140000}"/>
    <cellStyle name="Comma 3 4 2 2 2 3" xfId="579" xr:uid="{00000000-0005-0000-0000-000060140000}"/>
    <cellStyle name="Comma 3 4 2 2 2 3 2" xfId="1380" xr:uid="{00000000-0005-0000-0000-000061140000}"/>
    <cellStyle name="Comma 3 4 2 2 2 3 2 2" xfId="3788" xr:uid="{00000000-0005-0000-0000-000062140000}"/>
    <cellStyle name="Comma 3 4 2 2 2 3 2 3" xfId="6195" xr:uid="{00000000-0005-0000-0000-000063140000}"/>
    <cellStyle name="Comma 3 4 2 2 2 3 3" xfId="2180" xr:uid="{00000000-0005-0000-0000-000064140000}"/>
    <cellStyle name="Comma 3 4 2 2 2 3 3 2" xfId="4588" xr:uid="{00000000-0005-0000-0000-000065140000}"/>
    <cellStyle name="Comma 3 4 2 2 2 3 3 3" xfId="6995" xr:uid="{00000000-0005-0000-0000-000066140000}"/>
    <cellStyle name="Comma 3 4 2 2 2 3 4" xfId="2988" xr:uid="{00000000-0005-0000-0000-000067140000}"/>
    <cellStyle name="Comma 3 4 2 2 2 3 5" xfId="5395" xr:uid="{00000000-0005-0000-0000-000068140000}"/>
    <cellStyle name="Comma 3 4 2 2 2 4" xfId="779" xr:uid="{00000000-0005-0000-0000-000069140000}"/>
    <cellStyle name="Comma 3 4 2 2 2 4 2" xfId="1580" xr:uid="{00000000-0005-0000-0000-00006A140000}"/>
    <cellStyle name="Comma 3 4 2 2 2 4 2 2" xfId="3988" xr:uid="{00000000-0005-0000-0000-00006B140000}"/>
    <cellStyle name="Comma 3 4 2 2 2 4 2 3" xfId="6395" xr:uid="{00000000-0005-0000-0000-00006C140000}"/>
    <cellStyle name="Comma 3 4 2 2 2 4 3" xfId="2380" xr:uid="{00000000-0005-0000-0000-00006D140000}"/>
    <cellStyle name="Comma 3 4 2 2 2 4 3 2" xfId="4788" xr:uid="{00000000-0005-0000-0000-00006E140000}"/>
    <cellStyle name="Comma 3 4 2 2 2 4 3 3" xfId="7195" xr:uid="{00000000-0005-0000-0000-00006F140000}"/>
    <cellStyle name="Comma 3 4 2 2 2 4 4" xfId="3188" xr:uid="{00000000-0005-0000-0000-000070140000}"/>
    <cellStyle name="Comma 3 4 2 2 2 4 5" xfId="5595" xr:uid="{00000000-0005-0000-0000-000071140000}"/>
    <cellStyle name="Comma 3 4 2 2 2 5" xfId="980" xr:uid="{00000000-0005-0000-0000-000072140000}"/>
    <cellStyle name="Comma 3 4 2 2 2 5 2" xfId="3388" xr:uid="{00000000-0005-0000-0000-000073140000}"/>
    <cellStyle name="Comma 3 4 2 2 2 5 3" xfId="5795" xr:uid="{00000000-0005-0000-0000-000074140000}"/>
    <cellStyle name="Comma 3 4 2 2 2 6" xfId="1780" xr:uid="{00000000-0005-0000-0000-000075140000}"/>
    <cellStyle name="Comma 3 4 2 2 2 6 2" xfId="4188" xr:uid="{00000000-0005-0000-0000-000076140000}"/>
    <cellStyle name="Comma 3 4 2 2 2 6 3" xfId="6595" xr:uid="{00000000-0005-0000-0000-000077140000}"/>
    <cellStyle name="Comma 3 4 2 2 2 7" xfId="2588" xr:uid="{00000000-0005-0000-0000-000078140000}"/>
    <cellStyle name="Comma 3 4 2 2 2 8" xfId="4995" xr:uid="{00000000-0005-0000-0000-000079140000}"/>
    <cellStyle name="Comma 3 4 2 2 3" xfId="279" xr:uid="{00000000-0005-0000-0000-00007A140000}"/>
    <cellStyle name="Comma 3 4 2 2 3 2" xfId="1080" xr:uid="{00000000-0005-0000-0000-00007B140000}"/>
    <cellStyle name="Comma 3 4 2 2 3 2 2" xfId="3488" xr:uid="{00000000-0005-0000-0000-00007C140000}"/>
    <cellStyle name="Comma 3 4 2 2 3 2 3" xfId="5895" xr:uid="{00000000-0005-0000-0000-00007D140000}"/>
    <cellStyle name="Comma 3 4 2 2 3 3" xfId="1880" xr:uid="{00000000-0005-0000-0000-00007E140000}"/>
    <cellStyle name="Comma 3 4 2 2 3 3 2" xfId="4288" xr:uid="{00000000-0005-0000-0000-00007F140000}"/>
    <cellStyle name="Comma 3 4 2 2 3 3 3" xfId="6695" xr:uid="{00000000-0005-0000-0000-000080140000}"/>
    <cellStyle name="Comma 3 4 2 2 3 4" xfId="2688" xr:uid="{00000000-0005-0000-0000-000081140000}"/>
    <cellStyle name="Comma 3 4 2 2 3 5" xfId="5095" xr:uid="{00000000-0005-0000-0000-000082140000}"/>
    <cellStyle name="Comma 3 4 2 2 4" xfId="479" xr:uid="{00000000-0005-0000-0000-000083140000}"/>
    <cellStyle name="Comma 3 4 2 2 4 2" xfId="1280" xr:uid="{00000000-0005-0000-0000-000084140000}"/>
    <cellStyle name="Comma 3 4 2 2 4 2 2" xfId="3688" xr:uid="{00000000-0005-0000-0000-000085140000}"/>
    <cellStyle name="Comma 3 4 2 2 4 2 3" xfId="6095" xr:uid="{00000000-0005-0000-0000-000086140000}"/>
    <cellStyle name="Comma 3 4 2 2 4 3" xfId="2080" xr:uid="{00000000-0005-0000-0000-000087140000}"/>
    <cellStyle name="Comma 3 4 2 2 4 3 2" xfId="4488" xr:uid="{00000000-0005-0000-0000-000088140000}"/>
    <cellStyle name="Comma 3 4 2 2 4 3 3" xfId="6895" xr:uid="{00000000-0005-0000-0000-000089140000}"/>
    <cellStyle name="Comma 3 4 2 2 4 4" xfId="2888" xr:uid="{00000000-0005-0000-0000-00008A140000}"/>
    <cellStyle name="Comma 3 4 2 2 4 5" xfId="5295" xr:uid="{00000000-0005-0000-0000-00008B140000}"/>
    <cellStyle name="Comma 3 4 2 2 5" xfId="679" xr:uid="{00000000-0005-0000-0000-00008C140000}"/>
    <cellStyle name="Comma 3 4 2 2 5 2" xfId="1480" xr:uid="{00000000-0005-0000-0000-00008D140000}"/>
    <cellStyle name="Comma 3 4 2 2 5 2 2" xfId="3888" xr:uid="{00000000-0005-0000-0000-00008E140000}"/>
    <cellStyle name="Comma 3 4 2 2 5 2 3" xfId="6295" xr:uid="{00000000-0005-0000-0000-00008F140000}"/>
    <cellStyle name="Comma 3 4 2 2 5 3" xfId="2280" xr:uid="{00000000-0005-0000-0000-000090140000}"/>
    <cellStyle name="Comma 3 4 2 2 5 3 2" xfId="4688" xr:uid="{00000000-0005-0000-0000-000091140000}"/>
    <cellStyle name="Comma 3 4 2 2 5 3 3" xfId="7095" xr:uid="{00000000-0005-0000-0000-000092140000}"/>
    <cellStyle name="Comma 3 4 2 2 5 4" xfId="3088" xr:uid="{00000000-0005-0000-0000-000093140000}"/>
    <cellStyle name="Comma 3 4 2 2 5 5" xfId="5495" xr:uid="{00000000-0005-0000-0000-000094140000}"/>
    <cellStyle name="Comma 3 4 2 2 6" xfId="880" xr:uid="{00000000-0005-0000-0000-000095140000}"/>
    <cellStyle name="Comma 3 4 2 2 6 2" xfId="3288" xr:uid="{00000000-0005-0000-0000-000096140000}"/>
    <cellStyle name="Comma 3 4 2 2 6 3" xfId="5695" xr:uid="{00000000-0005-0000-0000-000097140000}"/>
    <cellStyle name="Comma 3 4 2 2 7" xfId="1680" xr:uid="{00000000-0005-0000-0000-000098140000}"/>
    <cellStyle name="Comma 3 4 2 2 7 2" xfId="4088" xr:uid="{00000000-0005-0000-0000-000099140000}"/>
    <cellStyle name="Comma 3 4 2 2 7 3" xfId="6495" xr:uid="{00000000-0005-0000-0000-00009A140000}"/>
    <cellStyle name="Comma 3 4 2 2 8" xfId="2488" xr:uid="{00000000-0005-0000-0000-00009B140000}"/>
    <cellStyle name="Comma 3 4 2 2 9" xfId="4895" xr:uid="{00000000-0005-0000-0000-00009C140000}"/>
    <cellStyle name="Comma 3 4 2 3" xfId="129" xr:uid="{00000000-0005-0000-0000-00009D140000}"/>
    <cellStyle name="Comma 3 4 2 3 2" xfId="329" xr:uid="{00000000-0005-0000-0000-00009E140000}"/>
    <cellStyle name="Comma 3 4 2 3 2 2" xfId="1130" xr:uid="{00000000-0005-0000-0000-00009F140000}"/>
    <cellStyle name="Comma 3 4 2 3 2 2 2" xfId="3538" xr:uid="{00000000-0005-0000-0000-0000A0140000}"/>
    <cellStyle name="Comma 3 4 2 3 2 2 3" xfId="5945" xr:uid="{00000000-0005-0000-0000-0000A1140000}"/>
    <cellStyle name="Comma 3 4 2 3 2 3" xfId="1930" xr:uid="{00000000-0005-0000-0000-0000A2140000}"/>
    <cellStyle name="Comma 3 4 2 3 2 3 2" xfId="4338" xr:uid="{00000000-0005-0000-0000-0000A3140000}"/>
    <cellStyle name="Comma 3 4 2 3 2 3 3" xfId="6745" xr:uid="{00000000-0005-0000-0000-0000A4140000}"/>
    <cellStyle name="Comma 3 4 2 3 2 4" xfId="2738" xr:uid="{00000000-0005-0000-0000-0000A5140000}"/>
    <cellStyle name="Comma 3 4 2 3 2 5" xfId="5145" xr:uid="{00000000-0005-0000-0000-0000A6140000}"/>
    <cellStyle name="Comma 3 4 2 3 3" xfId="529" xr:uid="{00000000-0005-0000-0000-0000A7140000}"/>
    <cellStyle name="Comma 3 4 2 3 3 2" xfId="1330" xr:uid="{00000000-0005-0000-0000-0000A8140000}"/>
    <cellStyle name="Comma 3 4 2 3 3 2 2" xfId="3738" xr:uid="{00000000-0005-0000-0000-0000A9140000}"/>
    <cellStyle name="Comma 3 4 2 3 3 2 3" xfId="6145" xr:uid="{00000000-0005-0000-0000-0000AA140000}"/>
    <cellStyle name="Comma 3 4 2 3 3 3" xfId="2130" xr:uid="{00000000-0005-0000-0000-0000AB140000}"/>
    <cellStyle name="Comma 3 4 2 3 3 3 2" xfId="4538" xr:uid="{00000000-0005-0000-0000-0000AC140000}"/>
    <cellStyle name="Comma 3 4 2 3 3 3 3" xfId="6945" xr:uid="{00000000-0005-0000-0000-0000AD140000}"/>
    <cellStyle name="Comma 3 4 2 3 3 4" xfId="2938" xr:uid="{00000000-0005-0000-0000-0000AE140000}"/>
    <cellStyle name="Comma 3 4 2 3 3 5" xfId="5345" xr:uid="{00000000-0005-0000-0000-0000AF140000}"/>
    <cellStyle name="Comma 3 4 2 3 4" xfId="729" xr:uid="{00000000-0005-0000-0000-0000B0140000}"/>
    <cellStyle name="Comma 3 4 2 3 4 2" xfId="1530" xr:uid="{00000000-0005-0000-0000-0000B1140000}"/>
    <cellStyle name="Comma 3 4 2 3 4 2 2" xfId="3938" xr:uid="{00000000-0005-0000-0000-0000B2140000}"/>
    <cellStyle name="Comma 3 4 2 3 4 2 3" xfId="6345" xr:uid="{00000000-0005-0000-0000-0000B3140000}"/>
    <cellStyle name="Comma 3 4 2 3 4 3" xfId="2330" xr:uid="{00000000-0005-0000-0000-0000B4140000}"/>
    <cellStyle name="Comma 3 4 2 3 4 3 2" xfId="4738" xr:uid="{00000000-0005-0000-0000-0000B5140000}"/>
    <cellStyle name="Comma 3 4 2 3 4 3 3" xfId="7145" xr:uid="{00000000-0005-0000-0000-0000B6140000}"/>
    <cellStyle name="Comma 3 4 2 3 4 4" xfId="3138" xr:uid="{00000000-0005-0000-0000-0000B7140000}"/>
    <cellStyle name="Comma 3 4 2 3 4 5" xfId="5545" xr:uid="{00000000-0005-0000-0000-0000B8140000}"/>
    <cellStyle name="Comma 3 4 2 3 5" xfId="930" xr:uid="{00000000-0005-0000-0000-0000B9140000}"/>
    <cellStyle name="Comma 3 4 2 3 5 2" xfId="3338" xr:uid="{00000000-0005-0000-0000-0000BA140000}"/>
    <cellStyle name="Comma 3 4 2 3 5 3" xfId="5745" xr:uid="{00000000-0005-0000-0000-0000BB140000}"/>
    <cellStyle name="Comma 3 4 2 3 6" xfId="1730" xr:uid="{00000000-0005-0000-0000-0000BC140000}"/>
    <cellStyle name="Comma 3 4 2 3 6 2" xfId="4138" xr:uid="{00000000-0005-0000-0000-0000BD140000}"/>
    <cellStyle name="Comma 3 4 2 3 6 3" xfId="6545" xr:uid="{00000000-0005-0000-0000-0000BE140000}"/>
    <cellStyle name="Comma 3 4 2 3 7" xfId="2538" xr:uid="{00000000-0005-0000-0000-0000BF140000}"/>
    <cellStyle name="Comma 3 4 2 3 8" xfId="4945" xr:uid="{00000000-0005-0000-0000-0000C0140000}"/>
    <cellStyle name="Comma 3 4 2 4" xfId="229" xr:uid="{00000000-0005-0000-0000-0000C1140000}"/>
    <cellStyle name="Comma 3 4 2 4 2" xfId="1030" xr:uid="{00000000-0005-0000-0000-0000C2140000}"/>
    <cellStyle name="Comma 3 4 2 4 2 2" xfId="3438" xr:uid="{00000000-0005-0000-0000-0000C3140000}"/>
    <cellStyle name="Comma 3 4 2 4 2 3" xfId="5845" xr:uid="{00000000-0005-0000-0000-0000C4140000}"/>
    <cellStyle name="Comma 3 4 2 4 3" xfId="1830" xr:uid="{00000000-0005-0000-0000-0000C5140000}"/>
    <cellStyle name="Comma 3 4 2 4 3 2" xfId="4238" xr:uid="{00000000-0005-0000-0000-0000C6140000}"/>
    <cellStyle name="Comma 3 4 2 4 3 3" xfId="6645" xr:uid="{00000000-0005-0000-0000-0000C7140000}"/>
    <cellStyle name="Comma 3 4 2 4 4" xfId="2638" xr:uid="{00000000-0005-0000-0000-0000C8140000}"/>
    <cellStyle name="Comma 3 4 2 4 5" xfId="5045" xr:uid="{00000000-0005-0000-0000-0000C9140000}"/>
    <cellStyle name="Comma 3 4 2 5" xfId="429" xr:uid="{00000000-0005-0000-0000-0000CA140000}"/>
    <cellStyle name="Comma 3 4 2 5 2" xfId="1230" xr:uid="{00000000-0005-0000-0000-0000CB140000}"/>
    <cellStyle name="Comma 3 4 2 5 2 2" xfId="3638" xr:uid="{00000000-0005-0000-0000-0000CC140000}"/>
    <cellStyle name="Comma 3 4 2 5 2 3" xfId="6045" xr:uid="{00000000-0005-0000-0000-0000CD140000}"/>
    <cellStyle name="Comma 3 4 2 5 3" xfId="2030" xr:uid="{00000000-0005-0000-0000-0000CE140000}"/>
    <cellStyle name="Comma 3 4 2 5 3 2" xfId="4438" xr:uid="{00000000-0005-0000-0000-0000CF140000}"/>
    <cellStyle name="Comma 3 4 2 5 3 3" xfId="6845" xr:uid="{00000000-0005-0000-0000-0000D0140000}"/>
    <cellStyle name="Comma 3 4 2 5 4" xfId="2838" xr:uid="{00000000-0005-0000-0000-0000D1140000}"/>
    <cellStyle name="Comma 3 4 2 5 5" xfId="5245" xr:uid="{00000000-0005-0000-0000-0000D2140000}"/>
    <cellStyle name="Comma 3 4 2 6" xfId="629" xr:uid="{00000000-0005-0000-0000-0000D3140000}"/>
    <cellStyle name="Comma 3 4 2 6 2" xfId="1430" xr:uid="{00000000-0005-0000-0000-0000D4140000}"/>
    <cellStyle name="Comma 3 4 2 6 2 2" xfId="3838" xr:uid="{00000000-0005-0000-0000-0000D5140000}"/>
    <cellStyle name="Comma 3 4 2 6 2 3" xfId="6245" xr:uid="{00000000-0005-0000-0000-0000D6140000}"/>
    <cellStyle name="Comma 3 4 2 6 3" xfId="2230" xr:uid="{00000000-0005-0000-0000-0000D7140000}"/>
    <cellStyle name="Comma 3 4 2 6 3 2" xfId="4638" xr:uid="{00000000-0005-0000-0000-0000D8140000}"/>
    <cellStyle name="Comma 3 4 2 6 3 3" xfId="7045" xr:uid="{00000000-0005-0000-0000-0000D9140000}"/>
    <cellStyle name="Comma 3 4 2 6 4" xfId="3038" xr:uid="{00000000-0005-0000-0000-0000DA140000}"/>
    <cellStyle name="Comma 3 4 2 6 5" xfId="5445" xr:uid="{00000000-0005-0000-0000-0000DB140000}"/>
    <cellStyle name="Comma 3 4 2 7" xfId="830" xr:uid="{00000000-0005-0000-0000-0000DC140000}"/>
    <cellStyle name="Comma 3 4 2 7 2" xfId="3238" xr:uid="{00000000-0005-0000-0000-0000DD140000}"/>
    <cellStyle name="Comma 3 4 2 7 3" xfId="5645" xr:uid="{00000000-0005-0000-0000-0000DE140000}"/>
    <cellStyle name="Comma 3 4 2 8" xfId="1630" xr:uid="{00000000-0005-0000-0000-0000DF140000}"/>
    <cellStyle name="Comma 3 4 2 8 2" xfId="4038" xr:uid="{00000000-0005-0000-0000-0000E0140000}"/>
    <cellStyle name="Comma 3 4 2 8 3" xfId="6445" xr:uid="{00000000-0005-0000-0000-0000E1140000}"/>
    <cellStyle name="Comma 3 4 2 9" xfId="2437" xr:uid="{00000000-0005-0000-0000-0000E2140000}"/>
    <cellStyle name="Comma 3 4 3" xfId="38" xr:uid="{00000000-0005-0000-0000-0000E3140000}"/>
    <cellStyle name="Comma 3 4 3 10" xfId="4854" xr:uid="{00000000-0005-0000-0000-0000E4140000}"/>
    <cellStyle name="Comma 3 4 3 2" xfId="89" xr:uid="{00000000-0005-0000-0000-0000E5140000}"/>
    <cellStyle name="Comma 3 4 3 2 2" xfId="189" xr:uid="{00000000-0005-0000-0000-0000E6140000}"/>
    <cellStyle name="Comma 3 4 3 2 2 2" xfId="389" xr:uid="{00000000-0005-0000-0000-0000E7140000}"/>
    <cellStyle name="Comma 3 4 3 2 2 2 2" xfId="1190" xr:uid="{00000000-0005-0000-0000-0000E8140000}"/>
    <cellStyle name="Comma 3 4 3 2 2 2 2 2" xfId="3598" xr:uid="{00000000-0005-0000-0000-0000E9140000}"/>
    <cellStyle name="Comma 3 4 3 2 2 2 2 3" xfId="6005" xr:uid="{00000000-0005-0000-0000-0000EA140000}"/>
    <cellStyle name="Comma 3 4 3 2 2 2 3" xfId="1990" xr:uid="{00000000-0005-0000-0000-0000EB140000}"/>
    <cellStyle name="Comma 3 4 3 2 2 2 3 2" xfId="4398" xr:uid="{00000000-0005-0000-0000-0000EC140000}"/>
    <cellStyle name="Comma 3 4 3 2 2 2 3 3" xfId="6805" xr:uid="{00000000-0005-0000-0000-0000ED140000}"/>
    <cellStyle name="Comma 3 4 3 2 2 2 4" xfId="2798" xr:uid="{00000000-0005-0000-0000-0000EE140000}"/>
    <cellStyle name="Comma 3 4 3 2 2 2 5" xfId="5205" xr:uid="{00000000-0005-0000-0000-0000EF140000}"/>
    <cellStyle name="Comma 3 4 3 2 2 3" xfId="589" xr:uid="{00000000-0005-0000-0000-0000F0140000}"/>
    <cellStyle name="Comma 3 4 3 2 2 3 2" xfId="1390" xr:uid="{00000000-0005-0000-0000-0000F1140000}"/>
    <cellStyle name="Comma 3 4 3 2 2 3 2 2" xfId="3798" xr:uid="{00000000-0005-0000-0000-0000F2140000}"/>
    <cellStyle name="Comma 3 4 3 2 2 3 2 3" xfId="6205" xr:uid="{00000000-0005-0000-0000-0000F3140000}"/>
    <cellStyle name="Comma 3 4 3 2 2 3 3" xfId="2190" xr:uid="{00000000-0005-0000-0000-0000F4140000}"/>
    <cellStyle name="Comma 3 4 3 2 2 3 3 2" xfId="4598" xr:uid="{00000000-0005-0000-0000-0000F5140000}"/>
    <cellStyle name="Comma 3 4 3 2 2 3 3 3" xfId="7005" xr:uid="{00000000-0005-0000-0000-0000F6140000}"/>
    <cellStyle name="Comma 3 4 3 2 2 3 4" xfId="2998" xr:uid="{00000000-0005-0000-0000-0000F7140000}"/>
    <cellStyle name="Comma 3 4 3 2 2 3 5" xfId="5405" xr:uid="{00000000-0005-0000-0000-0000F8140000}"/>
    <cellStyle name="Comma 3 4 3 2 2 4" xfId="789" xr:uid="{00000000-0005-0000-0000-0000F9140000}"/>
    <cellStyle name="Comma 3 4 3 2 2 4 2" xfId="1590" xr:uid="{00000000-0005-0000-0000-0000FA140000}"/>
    <cellStyle name="Comma 3 4 3 2 2 4 2 2" xfId="3998" xr:uid="{00000000-0005-0000-0000-0000FB140000}"/>
    <cellStyle name="Comma 3 4 3 2 2 4 2 3" xfId="6405" xr:uid="{00000000-0005-0000-0000-0000FC140000}"/>
    <cellStyle name="Comma 3 4 3 2 2 4 3" xfId="2390" xr:uid="{00000000-0005-0000-0000-0000FD140000}"/>
    <cellStyle name="Comma 3 4 3 2 2 4 3 2" xfId="4798" xr:uid="{00000000-0005-0000-0000-0000FE140000}"/>
    <cellStyle name="Comma 3 4 3 2 2 4 3 3" xfId="7205" xr:uid="{00000000-0005-0000-0000-0000FF140000}"/>
    <cellStyle name="Comma 3 4 3 2 2 4 4" xfId="3198" xr:uid="{00000000-0005-0000-0000-000000150000}"/>
    <cellStyle name="Comma 3 4 3 2 2 4 5" xfId="5605" xr:uid="{00000000-0005-0000-0000-000001150000}"/>
    <cellStyle name="Comma 3 4 3 2 2 5" xfId="990" xr:uid="{00000000-0005-0000-0000-000002150000}"/>
    <cellStyle name="Comma 3 4 3 2 2 5 2" xfId="3398" xr:uid="{00000000-0005-0000-0000-000003150000}"/>
    <cellStyle name="Comma 3 4 3 2 2 5 3" xfId="5805" xr:uid="{00000000-0005-0000-0000-000004150000}"/>
    <cellStyle name="Comma 3 4 3 2 2 6" xfId="1790" xr:uid="{00000000-0005-0000-0000-000005150000}"/>
    <cellStyle name="Comma 3 4 3 2 2 6 2" xfId="4198" xr:uid="{00000000-0005-0000-0000-000006150000}"/>
    <cellStyle name="Comma 3 4 3 2 2 6 3" xfId="6605" xr:uid="{00000000-0005-0000-0000-000007150000}"/>
    <cellStyle name="Comma 3 4 3 2 2 7" xfId="2598" xr:uid="{00000000-0005-0000-0000-000008150000}"/>
    <cellStyle name="Comma 3 4 3 2 2 8" xfId="5005" xr:uid="{00000000-0005-0000-0000-000009150000}"/>
    <cellStyle name="Comma 3 4 3 2 3" xfId="289" xr:uid="{00000000-0005-0000-0000-00000A150000}"/>
    <cellStyle name="Comma 3 4 3 2 3 2" xfId="1090" xr:uid="{00000000-0005-0000-0000-00000B150000}"/>
    <cellStyle name="Comma 3 4 3 2 3 2 2" xfId="3498" xr:uid="{00000000-0005-0000-0000-00000C150000}"/>
    <cellStyle name="Comma 3 4 3 2 3 2 3" xfId="5905" xr:uid="{00000000-0005-0000-0000-00000D150000}"/>
    <cellStyle name="Comma 3 4 3 2 3 3" xfId="1890" xr:uid="{00000000-0005-0000-0000-00000E150000}"/>
    <cellStyle name="Comma 3 4 3 2 3 3 2" xfId="4298" xr:uid="{00000000-0005-0000-0000-00000F150000}"/>
    <cellStyle name="Comma 3 4 3 2 3 3 3" xfId="6705" xr:uid="{00000000-0005-0000-0000-000010150000}"/>
    <cellStyle name="Comma 3 4 3 2 3 4" xfId="2698" xr:uid="{00000000-0005-0000-0000-000011150000}"/>
    <cellStyle name="Comma 3 4 3 2 3 5" xfId="5105" xr:uid="{00000000-0005-0000-0000-000012150000}"/>
    <cellStyle name="Comma 3 4 3 2 4" xfId="489" xr:uid="{00000000-0005-0000-0000-000013150000}"/>
    <cellStyle name="Comma 3 4 3 2 4 2" xfId="1290" xr:uid="{00000000-0005-0000-0000-000014150000}"/>
    <cellStyle name="Comma 3 4 3 2 4 2 2" xfId="3698" xr:uid="{00000000-0005-0000-0000-000015150000}"/>
    <cellStyle name="Comma 3 4 3 2 4 2 3" xfId="6105" xr:uid="{00000000-0005-0000-0000-000016150000}"/>
    <cellStyle name="Comma 3 4 3 2 4 3" xfId="2090" xr:uid="{00000000-0005-0000-0000-000017150000}"/>
    <cellStyle name="Comma 3 4 3 2 4 3 2" xfId="4498" xr:uid="{00000000-0005-0000-0000-000018150000}"/>
    <cellStyle name="Comma 3 4 3 2 4 3 3" xfId="6905" xr:uid="{00000000-0005-0000-0000-000019150000}"/>
    <cellStyle name="Comma 3 4 3 2 4 4" xfId="2898" xr:uid="{00000000-0005-0000-0000-00001A150000}"/>
    <cellStyle name="Comma 3 4 3 2 4 5" xfId="5305" xr:uid="{00000000-0005-0000-0000-00001B150000}"/>
    <cellStyle name="Comma 3 4 3 2 5" xfId="689" xr:uid="{00000000-0005-0000-0000-00001C150000}"/>
    <cellStyle name="Comma 3 4 3 2 5 2" xfId="1490" xr:uid="{00000000-0005-0000-0000-00001D150000}"/>
    <cellStyle name="Comma 3 4 3 2 5 2 2" xfId="3898" xr:uid="{00000000-0005-0000-0000-00001E150000}"/>
    <cellStyle name="Comma 3 4 3 2 5 2 3" xfId="6305" xr:uid="{00000000-0005-0000-0000-00001F150000}"/>
    <cellStyle name="Comma 3 4 3 2 5 3" xfId="2290" xr:uid="{00000000-0005-0000-0000-000020150000}"/>
    <cellStyle name="Comma 3 4 3 2 5 3 2" xfId="4698" xr:uid="{00000000-0005-0000-0000-000021150000}"/>
    <cellStyle name="Comma 3 4 3 2 5 3 3" xfId="7105" xr:uid="{00000000-0005-0000-0000-000022150000}"/>
    <cellStyle name="Comma 3 4 3 2 5 4" xfId="3098" xr:uid="{00000000-0005-0000-0000-000023150000}"/>
    <cellStyle name="Comma 3 4 3 2 5 5" xfId="5505" xr:uid="{00000000-0005-0000-0000-000024150000}"/>
    <cellStyle name="Comma 3 4 3 2 6" xfId="890" xr:uid="{00000000-0005-0000-0000-000025150000}"/>
    <cellStyle name="Comma 3 4 3 2 6 2" xfId="3298" xr:uid="{00000000-0005-0000-0000-000026150000}"/>
    <cellStyle name="Comma 3 4 3 2 6 3" xfId="5705" xr:uid="{00000000-0005-0000-0000-000027150000}"/>
    <cellStyle name="Comma 3 4 3 2 7" xfId="1690" xr:uid="{00000000-0005-0000-0000-000028150000}"/>
    <cellStyle name="Comma 3 4 3 2 7 2" xfId="4098" xr:uid="{00000000-0005-0000-0000-000029150000}"/>
    <cellStyle name="Comma 3 4 3 2 7 3" xfId="6505" xr:uid="{00000000-0005-0000-0000-00002A150000}"/>
    <cellStyle name="Comma 3 4 3 2 8" xfId="2498" xr:uid="{00000000-0005-0000-0000-00002B150000}"/>
    <cellStyle name="Comma 3 4 3 2 9" xfId="4905" xr:uid="{00000000-0005-0000-0000-00002C150000}"/>
    <cellStyle name="Comma 3 4 3 3" xfId="139" xr:uid="{00000000-0005-0000-0000-00002D150000}"/>
    <cellStyle name="Comma 3 4 3 3 2" xfId="339" xr:uid="{00000000-0005-0000-0000-00002E150000}"/>
    <cellStyle name="Comma 3 4 3 3 2 2" xfId="1140" xr:uid="{00000000-0005-0000-0000-00002F150000}"/>
    <cellStyle name="Comma 3 4 3 3 2 2 2" xfId="3548" xr:uid="{00000000-0005-0000-0000-000030150000}"/>
    <cellStyle name="Comma 3 4 3 3 2 2 3" xfId="5955" xr:uid="{00000000-0005-0000-0000-000031150000}"/>
    <cellStyle name="Comma 3 4 3 3 2 3" xfId="1940" xr:uid="{00000000-0005-0000-0000-000032150000}"/>
    <cellStyle name="Comma 3 4 3 3 2 3 2" xfId="4348" xr:uid="{00000000-0005-0000-0000-000033150000}"/>
    <cellStyle name="Comma 3 4 3 3 2 3 3" xfId="6755" xr:uid="{00000000-0005-0000-0000-000034150000}"/>
    <cellStyle name="Comma 3 4 3 3 2 4" xfId="2748" xr:uid="{00000000-0005-0000-0000-000035150000}"/>
    <cellStyle name="Comma 3 4 3 3 2 5" xfId="5155" xr:uid="{00000000-0005-0000-0000-000036150000}"/>
    <cellStyle name="Comma 3 4 3 3 3" xfId="539" xr:uid="{00000000-0005-0000-0000-000037150000}"/>
    <cellStyle name="Comma 3 4 3 3 3 2" xfId="1340" xr:uid="{00000000-0005-0000-0000-000038150000}"/>
    <cellStyle name="Comma 3 4 3 3 3 2 2" xfId="3748" xr:uid="{00000000-0005-0000-0000-000039150000}"/>
    <cellStyle name="Comma 3 4 3 3 3 2 3" xfId="6155" xr:uid="{00000000-0005-0000-0000-00003A150000}"/>
    <cellStyle name="Comma 3 4 3 3 3 3" xfId="2140" xr:uid="{00000000-0005-0000-0000-00003B150000}"/>
    <cellStyle name="Comma 3 4 3 3 3 3 2" xfId="4548" xr:uid="{00000000-0005-0000-0000-00003C150000}"/>
    <cellStyle name="Comma 3 4 3 3 3 3 3" xfId="6955" xr:uid="{00000000-0005-0000-0000-00003D150000}"/>
    <cellStyle name="Comma 3 4 3 3 3 4" xfId="2948" xr:uid="{00000000-0005-0000-0000-00003E150000}"/>
    <cellStyle name="Comma 3 4 3 3 3 5" xfId="5355" xr:uid="{00000000-0005-0000-0000-00003F150000}"/>
    <cellStyle name="Comma 3 4 3 3 4" xfId="739" xr:uid="{00000000-0005-0000-0000-000040150000}"/>
    <cellStyle name="Comma 3 4 3 3 4 2" xfId="1540" xr:uid="{00000000-0005-0000-0000-000041150000}"/>
    <cellStyle name="Comma 3 4 3 3 4 2 2" xfId="3948" xr:uid="{00000000-0005-0000-0000-000042150000}"/>
    <cellStyle name="Comma 3 4 3 3 4 2 3" xfId="6355" xr:uid="{00000000-0005-0000-0000-000043150000}"/>
    <cellStyle name="Comma 3 4 3 3 4 3" xfId="2340" xr:uid="{00000000-0005-0000-0000-000044150000}"/>
    <cellStyle name="Comma 3 4 3 3 4 3 2" xfId="4748" xr:uid="{00000000-0005-0000-0000-000045150000}"/>
    <cellStyle name="Comma 3 4 3 3 4 3 3" xfId="7155" xr:uid="{00000000-0005-0000-0000-000046150000}"/>
    <cellStyle name="Comma 3 4 3 3 4 4" xfId="3148" xr:uid="{00000000-0005-0000-0000-000047150000}"/>
    <cellStyle name="Comma 3 4 3 3 4 5" xfId="5555" xr:uid="{00000000-0005-0000-0000-000048150000}"/>
    <cellStyle name="Comma 3 4 3 3 5" xfId="940" xr:uid="{00000000-0005-0000-0000-000049150000}"/>
    <cellStyle name="Comma 3 4 3 3 5 2" xfId="3348" xr:uid="{00000000-0005-0000-0000-00004A150000}"/>
    <cellStyle name="Comma 3 4 3 3 5 3" xfId="5755" xr:uid="{00000000-0005-0000-0000-00004B150000}"/>
    <cellStyle name="Comma 3 4 3 3 6" xfId="1740" xr:uid="{00000000-0005-0000-0000-00004C150000}"/>
    <cellStyle name="Comma 3 4 3 3 6 2" xfId="4148" xr:uid="{00000000-0005-0000-0000-00004D150000}"/>
    <cellStyle name="Comma 3 4 3 3 6 3" xfId="6555" xr:uid="{00000000-0005-0000-0000-00004E150000}"/>
    <cellStyle name="Comma 3 4 3 3 7" xfId="2548" xr:uid="{00000000-0005-0000-0000-00004F150000}"/>
    <cellStyle name="Comma 3 4 3 3 8" xfId="4955" xr:uid="{00000000-0005-0000-0000-000050150000}"/>
    <cellStyle name="Comma 3 4 3 4" xfId="239" xr:uid="{00000000-0005-0000-0000-000051150000}"/>
    <cellStyle name="Comma 3 4 3 4 2" xfId="1040" xr:uid="{00000000-0005-0000-0000-000052150000}"/>
    <cellStyle name="Comma 3 4 3 4 2 2" xfId="3448" xr:uid="{00000000-0005-0000-0000-000053150000}"/>
    <cellStyle name="Comma 3 4 3 4 2 3" xfId="5855" xr:uid="{00000000-0005-0000-0000-000054150000}"/>
    <cellStyle name="Comma 3 4 3 4 3" xfId="1840" xr:uid="{00000000-0005-0000-0000-000055150000}"/>
    <cellStyle name="Comma 3 4 3 4 3 2" xfId="4248" xr:uid="{00000000-0005-0000-0000-000056150000}"/>
    <cellStyle name="Comma 3 4 3 4 3 3" xfId="6655" xr:uid="{00000000-0005-0000-0000-000057150000}"/>
    <cellStyle name="Comma 3 4 3 4 4" xfId="2648" xr:uid="{00000000-0005-0000-0000-000058150000}"/>
    <cellStyle name="Comma 3 4 3 4 5" xfId="5055" xr:uid="{00000000-0005-0000-0000-000059150000}"/>
    <cellStyle name="Comma 3 4 3 5" xfId="439" xr:uid="{00000000-0005-0000-0000-00005A150000}"/>
    <cellStyle name="Comma 3 4 3 5 2" xfId="1240" xr:uid="{00000000-0005-0000-0000-00005B150000}"/>
    <cellStyle name="Comma 3 4 3 5 2 2" xfId="3648" xr:uid="{00000000-0005-0000-0000-00005C150000}"/>
    <cellStyle name="Comma 3 4 3 5 2 3" xfId="6055" xr:uid="{00000000-0005-0000-0000-00005D150000}"/>
    <cellStyle name="Comma 3 4 3 5 3" xfId="2040" xr:uid="{00000000-0005-0000-0000-00005E150000}"/>
    <cellStyle name="Comma 3 4 3 5 3 2" xfId="4448" xr:uid="{00000000-0005-0000-0000-00005F150000}"/>
    <cellStyle name="Comma 3 4 3 5 3 3" xfId="6855" xr:uid="{00000000-0005-0000-0000-000060150000}"/>
    <cellStyle name="Comma 3 4 3 5 4" xfId="2848" xr:uid="{00000000-0005-0000-0000-000061150000}"/>
    <cellStyle name="Comma 3 4 3 5 5" xfId="5255" xr:uid="{00000000-0005-0000-0000-000062150000}"/>
    <cellStyle name="Comma 3 4 3 6" xfId="639" xr:uid="{00000000-0005-0000-0000-000063150000}"/>
    <cellStyle name="Comma 3 4 3 6 2" xfId="1440" xr:uid="{00000000-0005-0000-0000-000064150000}"/>
    <cellStyle name="Comma 3 4 3 6 2 2" xfId="3848" xr:uid="{00000000-0005-0000-0000-000065150000}"/>
    <cellStyle name="Comma 3 4 3 6 2 3" xfId="6255" xr:uid="{00000000-0005-0000-0000-000066150000}"/>
    <cellStyle name="Comma 3 4 3 6 3" xfId="2240" xr:uid="{00000000-0005-0000-0000-000067150000}"/>
    <cellStyle name="Comma 3 4 3 6 3 2" xfId="4648" xr:uid="{00000000-0005-0000-0000-000068150000}"/>
    <cellStyle name="Comma 3 4 3 6 3 3" xfId="7055" xr:uid="{00000000-0005-0000-0000-000069150000}"/>
    <cellStyle name="Comma 3 4 3 6 4" xfId="3048" xr:uid="{00000000-0005-0000-0000-00006A150000}"/>
    <cellStyle name="Comma 3 4 3 6 5" xfId="5455" xr:uid="{00000000-0005-0000-0000-00006B150000}"/>
    <cellStyle name="Comma 3 4 3 7" xfId="840" xr:uid="{00000000-0005-0000-0000-00006C150000}"/>
    <cellStyle name="Comma 3 4 3 7 2" xfId="3248" xr:uid="{00000000-0005-0000-0000-00006D150000}"/>
    <cellStyle name="Comma 3 4 3 7 3" xfId="5655" xr:uid="{00000000-0005-0000-0000-00006E150000}"/>
    <cellStyle name="Comma 3 4 3 8" xfId="1640" xr:uid="{00000000-0005-0000-0000-00006F150000}"/>
    <cellStyle name="Comma 3 4 3 8 2" xfId="4048" xr:uid="{00000000-0005-0000-0000-000070150000}"/>
    <cellStyle name="Comma 3 4 3 8 3" xfId="6455" xr:uid="{00000000-0005-0000-0000-000071150000}"/>
    <cellStyle name="Comma 3 4 3 9" xfId="2447" xr:uid="{00000000-0005-0000-0000-000072150000}"/>
    <cellStyle name="Comma 3 4 4" xfId="48" xr:uid="{00000000-0005-0000-0000-000073150000}"/>
    <cellStyle name="Comma 3 4 4 10" xfId="4864" xr:uid="{00000000-0005-0000-0000-000074150000}"/>
    <cellStyle name="Comma 3 4 4 2" xfId="99" xr:uid="{00000000-0005-0000-0000-000075150000}"/>
    <cellStyle name="Comma 3 4 4 2 2" xfId="199" xr:uid="{00000000-0005-0000-0000-000076150000}"/>
    <cellStyle name="Comma 3 4 4 2 2 2" xfId="399" xr:uid="{00000000-0005-0000-0000-000077150000}"/>
    <cellStyle name="Comma 3 4 4 2 2 2 2" xfId="1200" xr:uid="{00000000-0005-0000-0000-000078150000}"/>
    <cellStyle name="Comma 3 4 4 2 2 2 2 2" xfId="3608" xr:uid="{00000000-0005-0000-0000-000079150000}"/>
    <cellStyle name="Comma 3 4 4 2 2 2 2 3" xfId="6015" xr:uid="{00000000-0005-0000-0000-00007A150000}"/>
    <cellStyle name="Comma 3 4 4 2 2 2 3" xfId="2000" xr:uid="{00000000-0005-0000-0000-00007B150000}"/>
    <cellStyle name="Comma 3 4 4 2 2 2 3 2" xfId="4408" xr:uid="{00000000-0005-0000-0000-00007C150000}"/>
    <cellStyle name="Comma 3 4 4 2 2 2 3 3" xfId="6815" xr:uid="{00000000-0005-0000-0000-00007D150000}"/>
    <cellStyle name="Comma 3 4 4 2 2 2 4" xfId="2808" xr:uid="{00000000-0005-0000-0000-00007E150000}"/>
    <cellStyle name="Comma 3 4 4 2 2 2 5" xfId="5215" xr:uid="{00000000-0005-0000-0000-00007F150000}"/>
    <cellStyle name="Comma 3 4 4 2 2 3" xfId="599" xr:uid="{00000000-0005-0000-0000-000080150000}"/>
    <cellStyle name="Comma 3 4 4 2 2 3 2" xfId="1400" xr:uid="{00000000-0005-0000-0000-000081150000}"/>
    <cellStyle name="Comma 3 4 4 2 2 3 2 2" xfId="3808" xr:uid="{00000000-0005-0000-0000-000082150000}"/>
    <cellStyle name="Comma 3 4 4 2 2 3 2 3" xfId="6215" xr:uid="{00000000-0005-0000-0000-000083150000}"/>
    <cellStyle name="Comma 3 4 4 2 2 3 3" xfId="2200" xr:uid="{00000000-0005-0000-0000-000084150000}"/>
    <cellStyle name="Comma 3 4 4 2 2 3 3 2" xfId="4608" xr:uid="{00000000-0005-0000-0000-000085150000}"/>
    <cellStyle name="Comma 3 4 4 2 2 3 3 3" xfId="7015" xr:uid="{00000000-0005-0000-0000-000086150000}"/>
    <cellStyle name="Comma 3 4 4 2 2 3 4" xfId="3008" xr:uid="{00000000-0005-0000-0000-000087150000}"/>
    <cellStyle name="Comma 3 4 4 2 2 3 5" xfId="5415" xr:uid="{00000000-0005-0000-0000-000088150000}"/>
    <cellStyle name="Comma 3 4 4 2 2 4" xfId="799" xr:uid="{00000000-0005-0000-0000-000089150000}"/>
    <cellStyle name="Comma 3 4 4 2 2 4 2" xfId="1600" xr:uid="{00000000-0005-0000-0000-00008A150000}"/>
    <cellStyle name="Comma 3 4 4 2 2 4 2 2" xfId="4008" xr:uid="{00000000-0005-0000-0000-00008B150000}"/>
    <cellStyle name="Comma 3 4 4 2 2 4 2 3" xfId="6415" xr:uid="{00000000-0005-0000-0000-00008C150000}"/>
    <cellStyle name="Comma 3 4 4 2 2 4 3" xfId="2400" xr:uid="{00000000-0005-0000-0000-00008D150000}"/>
    <cellStyle name="Comma 3 4 4 2 2 4 3 2" xfId="4808" xr:uid="{00000000-0005-0000-0000-00008E150000}"/>
    <cellStyle name="Comma 3 4 4 2 2 4 3 3" xfId="7215" xr:uid="{00000000-0005-0000-0000-00008F150000}"/>
    <cellStyle name="Comma 3 4 4 2 2 4 4" xfId="3208" xr:uid="{00000000-0005-0000-0000-000090150000}"/>
    <cellStyle name="Comma 3 4 4 2 2 4 5" xfId="5615" xr:uid="{00000000-0005-0000-0000-000091150000}"/>
    <cellStyle name="Comma 3 4 4 2 2 5" xfId="1000" xr:uid="{00000000-0005-0000-0000-000092150000}"/>
    <cellStyle name="Comma 3 4 4 2 2 5 2" xfId="3408" xr:uid="{00000000-0005-0000-0000-000093150000}"/>
    <cellStyle name="Comma 3 4 4 2 2 5 3" xfId="5815" xr:uid="{00000000-0005-0000-0000-000094150000}"/>
    <cellStyle name="Comma 3 4 4 2 2 6" xfId="1800" xr:uid="{00000000-0005-0000-0000-000095150000}"/>
    <cellStyle name="Comma 3 4 4 2 2 6 2" xfId="4208" xr:uid="{00000000-0005-0000-0000-000096150000}"/>
    <cellStyle name="Comma 3 4 4 2 2 6 3" xfId="6615" xr:uid="{00000000-0005-0000-0000-000097150000}"/>
    <cellStyle name="Comma 3 4 4 2 2 7" xfId="2608" xr:uid="{00000000-0005-0000-0000-000098150000}"/>
    <cellStyle name="Comma 3 4 4 2 2 8" xfId="5015" xr:uid="{00000000-0005-0000-0000-000099150000}"/>
    <cellStyle name="Comma 3 4 4 2 3" xfId="299" xr:uid="{00000000-0005-0000-0000-00009A150000}"/>
    <cellStyle name="Comma 3 4 4 2 3 2" xfId="1100" xr:uid="{00000000-0005-0000-0000-00009B150000}"/>
    <cellStyle name="Comma 3 4 4 2 3 2 2" xfId="3508" xr:uid="{00000000-0005-0000-0000-00009C150000}"/>
    <cellStyle name="Comma 3 4 4 2 3 2 3" xfId="5915" xr:uid="{00000000-0005-0000-0000-00009D150000}"/>
    <cellStyle name="Comma 3 4 4 2 3 3" xfId="1900" xr:uid="{00000000-0005-0000-0000-00009E150000}"/>
    <cellStyle name="Comma 3 4 4 2 3 3 2" xfId="4308" xr:uid="{00000000-0005-0000-0000-00009F150000}"/>
    <cellStyle name="Comma 3 4 4 2 3 3 3" xfId="6715" xr:uid="{00000000-0005-0000-0000-0000A0150000}"/>
    <cellStyle name="Comma 3 4 4 2 3 4" xfId="2708" xr:uid="{00000000-0005-0000-0000-0000A1150000}"/>
    <cellStyle name="Comma 3 4 4 2 3 5" xfId="5115" xr:uid="{00000000-0005-0000-0000-0000A2150000}"/>
    <cellStyle name="Comma 3 4 4 2 4" xfId="499" xr:uid="{00000000-0005-0000-0000-0000A3150000}"/>
    <cellStyle name="Comma 3 4 4 2 4 2" xfId="1300" xr:uid="{00000000-0005-0000-0000-0000A4150000}"/>
    <cellStyle name="Comma 3 4 4 2 4 2 2" xfId="3708" xr:uid="{00000000-0005-0000-0000-0000A5150000}"/>
    <cellStyle name="Comma 3 4 4 2 4 2 3" xfId="6115" xr:uid="{00000000-0005-0000-0000-0000A6150000}"/>
    <cellStyle name="Comma 3 4 4 2 4 3" xfId="2100" xr:uid="{00000000-0005-0000-0000-0000A7150000}"/>
    <cellStyle name="Comma 3 4 4 2 4 3 2" xfId="4508" xr:uid="{00000000-0005-0000-0000-0000A8150000}"/>
    <cellStyle name="Comma 3 4 4 2 4 3 3" xfId="6915" xr:uid="{00000000-0005-0000-0000-0000A9150000}"/>
    <cellStyle name="Comma 3 4 4 2 4 4" xfId="2908" xr:uid="{00000000-0005-0000-0000-0000AA150000}"/>
    <cellStyle name="Comma 3 4 4 2 4 5" xfId="5315" xr:uid="{00000000-0005-0000-0000-0000AB150000}"/>
    <cellStyle name="Comma 3 4 4 2 5" xfId="699" xr:uid="{00000000-0005-0000-0000-0000AC150000}"/>
    <cellStyle name="Comma 3 4 4 2 5 2" xfId="1500" xr:uid="{00000000-0005-0000-0000-0000AD150000}"/>
    <cellStyle name="Comma 3 4 4 2 5 2 2" xfId="3908" xr:uid="{00000000-0005-0000-0000-0000AE150000}"/>
    <cellStyle name="Comma 3 4 4 2 5 2 3" xfId="6315" xr:uid="{00000000-0005-0000-0000-0000AF150000}"/>
    <cellStyle name="Comma 3 4 4 2 5 3" xfId="2300" xr:uid="{00000000-0005-0000-0000-0000B0150000}"/>
    <cellStyle name="Comma 3 4 4 2 5 3 2" xfId="4708" xr:uid="{00000000-0005-0000-0000-0000B1150000}"/>
    <cellStyle name="Comma 3 4 4 2 5 3 3" xfId="7115" xr:uid="{00000000-0005-0000-0000-0000B2150000}"/>
    <cellStyle name="Comma 3 4 4 2 5 4" xfId="3108" xr:uid="{00000000-0005-0000-0000-0000B3150000}"/>
    <cellStyle name="Comma 3 4 4 2 5 5" xfId="5515" xr:uid="{00000000-0005-0000-0000-0000B4150000}"/>
    <cellStyle name="Comma 3 4 4 2 6" xfId="900" xr:uid="{00000000-0005-0000-0000-0000B5150000}"/>
    <cellStyle name="Comma 3 4 4 2 6 2" xfId="3308" xr:uid="{00000000-0005-0000-0000-0000B6150000}"/>
    <cellStyle name="Comma 3 4 4 2 6 3" xfId="5715" xr:uid="{00000000-0005-0000-0000-0000B7150000}"/>
    <cellStyle name="Comma 3 4 4 2 7" xfId="1700" xr:uid="{00000000-0005-0000-0000-0000B8150000}"/>
    <cellStyle name="Comma 3 4 4 2 7 2" xfId="4108" xr:uid="{00000000-0005-0000-0000-0000B9150000}"/>
    <cellStyle name="Comma 3 4 4 2 7 3" xfId="6515" xr:uid="{00000000-0005-0000-0000-0000BA150000}"/>
    <cellStyle name="Comma 3 4 4 2 8" xfId="2508" xr:uid="{00000000-0005-0000-0000-0000BB150000}"/>
    <cellStyle name="Comma 3 4 4 2 9" xfId="4915" xr:uid="{00000000-0005-0000-0000-0000BC150000}"/>
    <cellStyle name="Comma 3 4 4 3" xfId="149" xr:uid="{00000000-0005-0000-0000-0000BD150000}"/>
    <cellStyle name="Comma 3 4 4 3 2" xfId="349" xr:uid="{00000000-0005-0000-0000-0000BE150000}"/>
    <cellStyle name="Comma 3 4 4 3 2 2" xfId="1150" xr:uid="{00000000-0005-0000-0000-0000BF150000}"/>
    <cellStyle name="Comma 3 4 4 3 2 2 2" xfId="3558" xr:uid="{00000000-0005-0000-0000-0000C0150000}"/>
    <cellStyle name="Comma 3 4 4 3 2 2 3" xfId="5965" xr:uid="{00000000-0005-0000-0000-0000C1150000}"/>
    <cellStyle name="Comma 3 4 4 3 2 3" xfId="1950" xr:uid="{00000000-0005-0000-0000-0000C2150000}"/>
    <cellStyle name="Comma 3 4 4 3 2 3 2" xfId="4358" xr:uid="{00000000-0005-0000-0000-0000C3150000}"/>
    <cellStyle name="Comma 3 4 4 3 2 3 3" xfId="6765" xr:uid="{00000000-0005-0000-0000-0000C4150000}"/>
    <cellStyle name="Comma 3 4 4 3 2 4" xfId="2758" xr:uid="{00000000-0005-0000-0000-0000C5150000}"/>
    <cellStyle name="Comma 3 4 4 3 2 5" xfId="5165" xr:uid="{00000000-0005-0000-0000-0000C6150000}"/>
    <cellStyle name="Comma 3 4 4 3 3" xfId="549" xr:uid="{00000000-0005-0000-0000-0000C7150000}"/>
    <cellStyle name="Comma 3 4 4 3 3 2" xfId="1350" xr:uid="{00000000-0005-0000-0000-0000C8150000}"/>
    <cellStyle name="Comma 3 4 4 3 3 2 2" xfId="3758" xr:uid="{00000000-0005-0000-0000-0000C9150000}"/>
    <cellStyle name="Comma 3 4 4 3 3 2 3" xfId="6165" xr:uid="{00000000-0005-0000-0000-0000CA150000}"/>
    <cellStyle name="Comma 3 4 4 3 3 3" xfId="2150" xr:uid="{00000000-0005-0000-0000-0000CB150000}"/>
    <cellStyle name="Comma 3 4 4 3 3 3 2" xfId="4558" xr:uid="{00000000-0005-0000-0000-0000CC150000}"/>
    <cellStyle name="Comma 3 4 4 3 3 3 3" xfId="6965" xr:uid="{00000000-0005-0000-0000-0000CD150000}"/>
    <cellStyle name="Comma 3 4 4 3 3 4" xfId="2958" xr:uid="{00000000-0005-0000-0000-0000CE150000}"/>
    <cellStyle name="Comma 3 4 4 3 3 5" xfId="5365" xr:uid="{00000000-0005-0000-0000-0000CF150000}"/>
    <cellStyle name="Comma 3 4 4 3 4" xfId="749" xr:uid="{00000000-0005-0000-0000-0000D0150000}"/>
    <cellStyle name="Comma 3 4 4 3 4 2" xfId="1550" xr:uid="{00000000-0005-0000-0000-0000D1150000}"/>
    <cellStyle name="Comma 3 4 4 3 4 2 2" xfId="3958" xr:uid="{00000000-0005-0000-0000-0000D2150000}"/>
    <cellStyle name="Comma 3 4 4 3 4 2 3" xfId="6365" xr:uid="{00000000-0005-0000-0000-0000D3150000}"/>
    <cellStyle name="Comma 3 4 4 3 4 3" xfId="2350" xr:uid="{00000000-0005-0000-0000-0000D4150000}"/>
    <cellStyle name="Comma 3 4 4 3 4 3 2" xfId="4758" xr:uid="{00000000-0005-0000-0000-0000D5150000}"/>
    <cellStyle name="Comma 3 4 4 3 4 3 3" xfId="7165" xr:uid="{00000000-0005-0000-0000-0000D6150000}"/>
    <cellStyle name="Comma 3 4 4 3 4 4" xfId="3158" xr:uid="{00000000-0005-0000-0000-0000D7150000}"/>
    <cellStyle name="Comma 3 4 4 3 4 5" xfId="5565" xr:uid="{00000000-0005-0000-0000-0000D8150000}"/>
    <cellStyle name="Comma 3 4 4 3 5" xfId="950" xr:uid="{00000000-0005-0000-0000-0000D9150000}"/>
    <cellStyle name="Comma 3 4 4 3 5 2" xfId="3358" xr:uid="{00000000-0005-0000-0000-0000DA150000}"/>
    <cellStyle name="Comma 3 4 4 3 5 3" xfId="5765" xr:uid="{00000000-0005-0000-0000-0000DB150000}"/>
    <cellStyle name="Comma 3 4 4 3 6" xfId="1750" xr:uid="{00000000-0005-0000-0000-0000DC150000}"/>
    <cellStyle name="Comma 3 4 4 3 6 2" xfId="4158" xr:uid="{00000000-0005-0000-0000-0000DD150000}"/>
    <cellStyle name="Comma 3 4 4 3 6 3" xfId="6565" xr:uid="{00000000-0005-0000-0000-0000DE150000}"/>
    <cellStyle name="Comma 3 4 4 3 7" xfId="2558" xr:uid="{00000000-0005-0000-0000-0000DF150000}"/>
    <cellStyle name="Comma 3 4 4 3 8" xfId="4965" xr:uid="{00000000-0005-0000-0000-0000E0150000}"/>
    <cellStyle name="Comma 3 4 4 4" xfId="249" xr:uid="{00000000-0005-0000-0000-0000E1150000}"/>
    <cellStyle name="Comma 3 4 4 4 2" xfId="1050" xr:uid="{00000000-0005-0000-0000-0000E2150000}"/>
    <cellStyle name="Comma 3 4 4 4 2 2" xfId="3458" xr:uid="{00000000-0005-0000-0000-0000E3150000}"/>
    <cellStyle name="Comma 3 4 4 4 2 3" xfId="5865" xr:uid="{00000000-0005-0000-0000-0000E4150000}"/>
    <cellStyle name="Comma 3 4 4 4 3" xfId="1850" xr:uid="{00000000-0005-0000-0000-0000E5150000}"/>
    <cellStyle name="Comma 3 4 4 4 3 2" xfId="4258" xr:uid="{00000000-0005-0000-0000-0000E6150000}"/>
    <cellStyle name="Comma 3 4 4 4 3 3" xfId="6665" xr:uid="{00000000-0005-0000-0000-0000E7150000}"/>
    <cellStyle name="Comma 3 4 4 4 4" xfId="2658" xr:uid="{00000000-0005-0000-0000-0000E8150000}"/>
    <cellStyle name="Comma 3 4 4 4 5" xfId="5065" xr:uid="{00000000-0005-0000-0000-0000E9150000}"/>
    <cellStyle name="Comma 3 4 4 5" xfId="449" xr:uid="{00000000-0005-0000-0000-0000EA150000}"/>
    <cellStyle name="Comma 3 4 4 5 2" xfId="1250" xr:uid="{00000000-0005-0000-0000-0000EB150000}"/>
    <cellStyle name="Comma 3 4 4 5 2 2" xfId="3658" xr:uid="{00000000-0005-0000-0000-0000EC150000}"/>
    <cellStyle name="Comma 3 4 4 5 2 3" xfId="6065" xr:uid="{00000000-0005-0000-0000-0000ED150000}"/>
    <cellStyle name="Comma 3 4 4 5 3" xfId="2050" xr:uid="{00000000-0005-0000-0000-0000EE150000}"/>
    <cellStyle name="Comma 3 4 4 5 3 2" xfId="4458" xr:uid="{00000000-0005-0000-0000-0000EF150000}"/>
    <cellStyle name="Comma 3 4 4 5 3 3" xfId="6865" xr:uid="{00000000-0005-0000-0000-0000F0150000}"/>
    <cellStyle name="Comma 3 4 4 5 4" xfId="2858" xr:uid="{00000000-0005-0000-0000-0000F1150000}"/>
    <cellStyle name="Comma 3 4 4 5 5" xfId="5265" xr:uid="{00000000-0005-0000-0000-0000F2150000}"/>
    <cellStyle name="Comma 3 4 4 6" xfId="649" xr:uid="{00000000-0005-0000-0000-0000F3150000}"/>
    <cellStyle name="Comma 3 4 4 6 2" xfId="1450" xr:uid="{00000000-0005-0000-0000-0000F4150000}"/>
    <cellStyle name="Comma 3 4 4 6 2 2" xfId="3858" xr:uid="{00000000-0005-0000-0000-0000F5150000}"/>
    <cellStyle name="Comma 3 4 4 6 2 3" xfId="6265" xr:uid="{00000000-0005-0000-0000-0000F6150000}"/>
    <cellStyle name="Comma 3 4 4 6 3" xfId="2250" xr:uid="{00000000-0005-0000-0000-0000F7150000}"/>
    <cellStyle name="Comma 3 4 4 6 3 2" xfId="4658" xr:uid="{00000000-0005-0000-0000-0000F8150000}"/>
    <cellStyle name="Comma 3 4 4 6 3 3" xfId="7065" xr:uid="{00000000-0005-0000-0000-0000F9150000}"/>
    <cellStyle name="Comma 3 4 4 6 4" xfId="3058" xr:uid="{00000000-0005-0000-0000-0000FA150000}"/>
    <cellStyle name="Comma 3 4 4 6 5" xfId="5465" xr:uid="{00000000-0005-0000-0000-0000FB150000}"/>
    <cellStyle name="Comma 3 4 4 7" xfId="850" xr:uid="{00000000-0005-0000-0000-0000FC150000}"/>
    <cellStyle name="Comma 3 4 4 7 2" xfId="3258" xr:uid="{00000000-0005-0000-0000-0000FD150000}"/>
    <cellStyle name="Comma 3 4 4 7 3" xfId="5665" xr:uid="{00000000-0005-0000-0000-0000FE150000}"/>
    <cellStyle name="Comma 3 4 4 8" xfId="1650" xr:uid="{00000000-0005-0000-0000-0000FF150000}"/>
    <cellStyle name="Comma 3 4 4 8 2" xfId="4058" xr:uid="{00000000-0005-0000-0000-000000160000}"/>
    <cellStyle name="Comma 3 4 4 8 3" xfId="6465" xr:uid="{00000000-0005-0000-0000-000001160000}"/>
    <cellStyle name="Comma 3 4 4 9" xfId="2457" xr:uid="{00000000-0005-0000-0000-000002160000}"/>
    <cellStyle name="Comma 3 4 5" xfId="58" xr:uid="{00000000-0005-0000-0000-000003160000}"/>
    <cellStyle name="Comma 3 4 5 10" xfId="4874" xr:uid="{00000000-0005-0000-0000-000004160000}"/>
    <cellStyle name="Comma 3 4 5 2" xfId="109" xr:uid="{00000000-0005-0000-0000-000005160000}"/>
    <cellStyle name="Comma 3 4 5 2 2" xfId="209" xr:uid="{00000000-0005-0000-0000-000006160000}"/>
    <cellStyle name="Comma 3 4 5 2 2 2" xfId="409" xr:uid="{00000000-0005-0000-0000-000007160000}"/>
    <cellStyle name="Comma 3 4 5 2 2 2 2" xfId="1210" xr:uid="{00000000-0005-0000-0000-000008160000}"/>
    <cellStyle name="Comma 3 4 5 2 2 2 2 2" xfId="3618" xr:uid="{00000000-0005-0000-0000-000009160000}"/>
    <cellStyle name="Comma 3 4 5 2 2 2 2 3" xfId="6025" xr:uid="{00000000-0005-0000-0000-00000A160000}"/>
    <cellStyle name="Comma 3 4 5 2 2 2 3" xfId="2010" xr:uid="{00000000-0005-0000-0000-00000B160000}"/>
    <cellStyle name="Comma 3 4 5 2 2 2 3 2" xfId="4418" xr:uid="{00000000-0005-0000-0000-00000C160000}"/>
    <cellStyle name="Comma 3 4 5 2 2 2 3 3" xfId="6825" xr:uid="{00000000-0005-0000-0000-00000D160000}"/>
    <cellStyle name="Comma 3 4 5 2 2 2 4" xfId="2818" xr:uid="{00000000-0005-0000-0000-00000E160000}"/>
    <cellStyle name="Comma 3 4 5 2 2 2 5" xfId="5225" xr:uid="{00000000-0005-0000-0000-00000F160000}"/>
    <cellStyle name="Comma 3 4 5 2 2 3" xfId="609" xr:uid="{00000000-0005-0000-0000-000010160000}"/>
    <cellStyle name="Comma 3 4 5 2 2 3 2" xfId="1410" xr:uid="{00000000-0005-0000-0000-000011160000}"/>
    <cellStyle name="Comma 3 4 5 2 2 3 2 2" xfId="3818" xr:uid="{00000000-0005-0000-0000-000012160000}"/>
    <cellStyle name="Comma 3 4 5 2 2 3 2 3" xfId="6225" xr:uid="{00000000-0005-0000-0000-000013160000}"/>
    <cellStyle name="Comma 3 4 5 2 2 3 3" xfId="2210" xr:uid="{00000000-0005-0000-0000-000014160000}"/>
    <cellStyle name="Comma 3 4 5 2 2 3 3 2" xfId="4618" xr:uid="{00000000-0005-0000-0000-000015160000}"/>
    <cellStyle name="Comma 3 4 5 2 2 3 3 3" xfId="7025" xr:uid="{00000000-0005-0000-0000-000016160000}"/>
    <cellStyle name="Comma 3 4 5 2 2 3 4" xfId="3018" xr:uid="{00000000-0005-0000-0000-000017160000}"/>
    <cellStyle name="Comma 3 4 5 2 2 3 5" xfId="5425" xr:uid="{00000000-0005-0000-0000-000018160000}"/>
    <cellStyle name="Comma 3 4 5 2 2 4" xfId="809" xr:uid="{00000000-0005-0000-0000-000019160000}"/>
    <cellStyle name="Comma 3 4 5 2 2 4 2" xfId="1610" xr:uid="{00000000-0005-0000-0000-00001A160000}"/>
    <cellStyle name="Comma 3 4 5 2 2 4 2 2" xfId="4018" xr:uid="{00000000-0005-0000-0000-00001B160000}"/>
    <cellStyle name="Comma 3 4 5 2 2 4 2 3" xfId="6425" xr:uid="{00000000-0005-0000-0000-00001C160000}"/>
    <cellStyle name="Comma 3 4 5 2 2 4 3" xfId="2410" xr:uid="{00000000-0005-0000-0000-00001D160000}"/>
    <cellStyle name="Comma 3 4 5 2 2 4 3 2" xfId="4818" xr:uid="{00000000-0005-0000-0000-00001E160000}"/>
    <cellStyle name="Comma 3 4 5 2 2 4 3 3" xfId="7225" xr:uid="{00000000-0005-0000-0000-00001F160000}"/>
    <cellStyle name="Comma 3 4 5 2 2 4 4" xfId="3218" xr:uid="{00000000-0005-0000-0000-000020160000}"/>
    <cellStyle name="Comma 3 4 5 2 2 4 5" xfId="5625" xr:uid="{00000000-0005-0000-0000-000021160000}"/>
    <cellStyle name="Comma 3 4 5 2 2 5" xfId="1010" xr:uid="{00000000-0005-0000-0000-000022160000}"/>
    <cellStyle name="Comma 3 4 5 2 2 5 2" xfId="3418" xr:uid="{00000000-0005-0000-0000-000023160000}"/>
    <cellStyle name="Comma 3 4 5 2 2 5 3" xfId="5825" xr:uid="{00000000-0005-0000-0000-000024160000}"/>
    <cellStyle name="Comma 3 4 5 2 2 6" xfId="1810" xr:uid="{00000000-0005-0000-0000-000025160000}"/>
    <cellStyle name="Comma 3 4 5 2 2 6 2" xfId="4218" xr:uid="{00000000-0005-0000-0000-000026160000}"/>
    <cellStyle name="Comma 3 4 5 2 2 6 3" xfId="6625" xr:uid="{00000000-0005-0000-0000-000027160000}"/>
    <cellStyle name="Comma 3 4 5 2 2 7" xfId="2618" xr:uid="{00000000-0005-0000-0000-000028160000}"/>
    <cellStyle name="Comma 3 4 5 2 2 8" xfId="5025" xr:uid="{00000000-0005-0000-0000-000029160000}"/>
    <cellStyle name="Comma 3 4 5 2 3" xfId="309" xr:uid="{00000000-0005-0000-0000-00002A160000}"/>
    <cellStyle name="Comma 3 4 5 2 3 2" xfId="1110" xr:uid="{00000000-0005-0000-0000-00002B160000}"/>
    <cellStyle name="Comma 3 4 5 2 3 2 2" xfId="3518" xr:uid="{00000000-0005-0000-0000-00002C160000}"/>
    <cellStyle name="Comma 3 4 5 2 3 2 3" xfId="5925" xr:uid="{00000000-0005-0000-0000-00002D160000}"/>
    <cellStyle name="Comma 3 4 5 2 3 3" xfId="1910" xr:uid="{00000000-0005-0000-0000-00002E160000}"/>
    <cellStyle name="Comma 3 4 5 2 3 3 2" xfId="4318" xr:uid="{00000000-0005-0000-0000-00002F160000}"/>
    <cellStyle name="Comma 3 4 5 2 3 3 3" xfId="6725" xr:uid="{00000000-0005-0000-0000-000030160000}"/>
    <cellStyle name="Comma 3 4 5 2 3 4" xfId="2718" xr:uid="{00000000-0005-0000-0000-000031160000}"/>
    <cellStyle name="Comma 3 4 5 2 3 5" xfId="5125" xr:uid="{00000000-0005-0000-0000-000032160000}"/>
    <cellStyle name="Comma 3 4 5 2 4" xfId="509" xr:uid="{00000000-0005-0000-0000-000033160000}"/>
    <cellStyle name="Comma 3 4 5 2 4 2" xfId="1310" xr:uid="{00000000-0005-0000-0000-000034160000}"/>
    <cellStyle name="Comma 3 4 5 2 4 2 2" xfId="3718" xr:uid="{00000000-0005-0000-0000-000035160000}"/>
    <cellStyle name="Comma 3 4 5 2 4 2 3" xfId="6125" xr:uid="{00000000-0005-0000-0000-000036160000}"/>
    <cellStyle name="Comma 3 4 5 2 4 3" xfId="2110" xr:uid="{00000000-0005-0000-0000-000037160000}"/>
    <cellStyle name="Comma 3 4 5 2 4 3 2" xfId="4518" xr:uid="{00000000-0005-0000-0000-000038160000}"/>
    <cellStyle name="Comma 3 4 5 2 4 3 3" xfId="6925" xr:uid="{00000000-0005-0000-0000-000039160000}"/>
    <cellStyle name="Comma 3 4 5 2 4 4" xfId="2918" xr:uid="{00000000-0005-0000-0000-00003A160000}"/>
    <cellStyle name="Comma 3 4 5 2 4 5" xfId="5325" xr:uid="{00000000-0005-0000-0000-00003B160000}"/>
    <cellStyle name="Comma 3 4 5 2 5" xfId="709" xr:uid="{00000000-0005-0000-0000-00003C160000}"/>
    <cellStyle name="Comma 3 4 5 2 5 2" xfId="1510" xr:uid="{00000000-0005-0000-0000-00003D160000}"/>
    <cellStyle name="Comma 3 4 5 2 5 2 2" xfId="3918" xr:uid="{00000000-0005-0000-0000-00003E160000}"/>
    <cellStyle name="Comma 3 4 5 2 5 2 3" xfId="6325" xr:uid="{00000000-0005-0000-0000-00003F160000}"/>
    <cellStyle name="Comma 3 4 5 2 5 3" xfId="2310" xr:uid="{00000000-0005-0000-0000-000040160000}"/>
    <cellStyle name="Comma 3 4 5 2 5 3 2" xfId="4718" xr:uid="{00000000-0005-0000-0000-000041160000}"/>
    <cellStyle name="Comma 3 4 5 2 5 3 3" xfId="7125" xr:uid="{00000000-0005-0000-0000-000042160000}"/>
    <cellStyle name="Comma 3 4 5 2 5 4" xfId="3118" xr:uid="{00000000-0005-0000-0000-000043160000}"/>
    <cellStyle name="Comma 3 4 5 2 5 5" xfId="5525" xr:uid="{00000000-0005-0000-0000-000044160000}"/>
    <cellStyle name="Comma 3 4 5 2 6" xfId="910" xr:uid="{00000000-0005-0000-0000-000045160000}"/>
    <cellStyle name="Comma 3 4 5 2 6 2" xfId="3318" xr:uid="{00000000-0005-0000-0000-000046160000}"/>
    <cellStyle name="Comma 3 4 5 2 6 3" xfId="5725" xr:uid="{00000000-0005-0000-0000-000047160000}"/>
    <cellStyle name="Comma 3 4 5 2 7" xfId="1710" xr:uid="{00000000-0005-0000-0000-000048160000}"/>
    <cellStyle name="Comma 3 4 5 2 7 2" xfId="4118" xr:uid="{00000000-0005-0000-0000-000049160000}"/>
    <cellStyle name="Comma 3 4 5 2 7 3" xfId="6525" xr:uid="{00000000-0005-0000-0000-00004A160000}"/>
    <cellStyle name="Comma 3 4 5 2 8" xfId="2518" xr:uid="{00000000-0005-0000-0000-00004B160000}"/>
    <cellStyle name="Comma 3 4 5 2 9" xfId="4925" xr:uid="{00000000-0005-0000-0000-00004C160000}"/>
    <cellStyle name="Comma 3 4 5 3" xfId="159" xr:uid="{00000000-0005-0000-0000-00004D160000}"/>
    <cellStyle name="Comma 3 4 5 3 2" xfId="359" xr:uid="{00000000-0005-0000-0000-00004E160000}"/>
    <cellStyle name="Comma 3 4 5 3 2 2" xfId="1160" xr:uid="{00000000-0005-0000-0000-00004F160000}"/>
    <cellStyle name="Comma 3 4 5 3 2 2 2" xfId="3568" xr:uid="{00000000-0005-0000-0000-000050160000}"/>
    <cellStyle name="Comma 3 4 5 3 2 2 3" xfId="5975" xr:uid="{00000000-0005-0000-0000-000051160000}"/>
    <cellStyle name="Comma 3 4 5 3 2 3" xfId="1960" xr:uid="{00000000-0005-0000-0000-000052160000}"/>
    <cellStyle name="Comma 3 4 5 3 2 3 2" xfId="4368" xr:uid="{00000000-0005-0000-0000-000053160000}"/>
    <cellStyle name="Comma 3 4 5 3 2 3 3" xfId="6775" xr:uid="{00000000-0005-0000-0000-000054160000}"/>
    <cellStyle name="Comma 3 4 5 3 2 4" xfId="2768" xr:uid="{00000000-0005-0000-0000-000055160000}"/>
    <cellStyle name="Comma 3 4 5 3 2 5" xfId="5175" xr:uid="{00000000-0005-0000-0000-000056160000}"/>
    <cellStyle name="Comma 3 4 5 3 3" xfId="559" xr:uid="{00000000-0005-0000-0000-000057160000}"/>
    <cellStyle name="Comma 3 4 5 3 3 2" xfId="1360" xr:uid="{00000000-0005-0000-0000-000058160000}"/>
    <cellStyle name="Comma 3 4 5 3 3 2 2" xfId="3768" xr:uid="{00000000-0005-0000-0000-000059160000}"/>
    <cellStyle name="Comma 3 4 5 3 3 2 3" xfId="6175" xr:uid="{00000000-0005-0000-0000-00005A160000}"/>
    <cellStyle name="Comma 3 4 5 3 3 3" xfId="2160" xr:uid="{00000000-0005-0000-0000-00005B160000}"/>
    <cellStyle name="Comma 3 4 5 3 3 3 2" xfId="4568" xr:uid="{00000000-0005-0000-0000-00005C160000}"/>
    <cellStyle name="Comma 3 4 5 3 3 3 3" xfId="6975" xr:uid="{00000000-0005-0000-0000-00005D160000}"/>
    <cellStyle name="Comma 3 4 5 3 3 4" xfId="2968" xr:uid="{00000000-0005-0000-0000-00005E160000}"/>
    <cellStyle name="Comma 3 4 5 3 3 5" xfId="5375" xr:uid="{00000000-0005-0000-0000-00005F160000}"/>
    <cellStyle name="Comma 3 4 5 3 4" xfId="759" xr:uid="{00000000-0005-0000-0000-000060160000}"/>
    <cellStyle name="Comma 3 4 5 3 4 2" xfId="1560" xr:uid="{00000000-0005-0000-0000-000061160000}"/>
    <cellStyle name="Comma 3 4 5 3 4 2 2" xfId="3968" xr:uid="{00000000-0005-0000-0000-000062160000}"/>
    <cellStyle name="Comma 3 4 5 3 4 2 3" xfId="6375" xr:uid="{00000000-0005-0000-0000-000063160000}"/>
    <cellStyle name="Comma 3 4 5 3 4 3" xfId="2360" xr:uid="{00000000-0005-0000-0000-000064160000}"/>
    <cellStyle name="Comma 3 4 5 3 4 3 2" xfId="4768" xr:uid="{00000000-0005-0000-0000-000065160000}"/>
    <cellStyle name="Comma 3 4 5 3 4 3 3" xfId="7175" xr:uid="{00000000-0005-0000-0000-000066160000}"/>
    <cellStyle name="Comma 3 4 5 3 4 4" xfId="3168" xr:uid="{00000000-0005-0000-0000-000067160000}"/>
    <cellStyle name="Comma 3 4 5 3 4 5" xfId="5575" xr:uid="{00000000-0005-0000-0000-000068160000}"/>
    <cellStyle name="Comma 3 4 5 3 5" xfId="960" xr:uid="{00000000-0005-0000-0000-000069160000}"/>
    <cellStyle name="Comma 3 4 5 3 5 2" xfId="3368" xr:uid="{00000000-0005-0000-0000-00006A160000}"/>
    <cellStyle name="Comma 3 4 5 3 5 3" xfId="5775" xr:uid="{00000000-0005-0000-0000-00006B160000}"/>
    <cellStyle name="Comma 3 4 5 3 6" xfId="1760" xr:uid="{00000000-0005-0000-0000-00006C160000}"/>
    <cellStyle name="Comma 3 4 5 3 6 2" xfId="4168" xr:uid="{00000000-0005-0000-0000-00006D160000}"/>
    <cellStyle name="Comma 3 4 5 3 6 3" xfId="6575" xr:uid="{00000000-0005-0000-0000-00006E160000}"/>
    <cellStyle name="Comma 3 4 5 3 7" xfId="2568" xr:uid="{00000000-0005-0000-0000-00006F160000}"/>
    <cellStyle name="Comma 3 4 5 3 8" xfId="4975" xr:uid="{00000000-0005-0000-0000-000070160000}"/>
    <cellStyle name="Comma 3 4 5 4" xfId="259" xr:uid="{00000000-0005-0000-0000-000071160000}"/>
    <cellStyle name="Comma 3 4 5 4 2" xfId="1060" xr:uid="{00000000-0005-0000-0000-000072160000}"/>
    <cellStyle name="Comma 3 4 5 4 2 2" xfId="3468" xr:uid="{00000000-0005-0000-0000-000073160000}"/>
    <cellStyle name="Comma 3 4 5 4 2 3" xfId="5875" xr:uid="{00000000-0005-0000-0000-000074160000}"/>
    <cellStyle name="Comma 3 4 5 4 3" xfId="1860" xr:uid="{00000000-0005-0000-0000-000075160000}"/>
    <cellStyle name="Comma 3 4 5 4 3 2" xfId="4268" xr:uid="{00000000-0005-0000-0000-000076160000}"/>
    <cellStyle name="Comma 3 4 5 4 3 3" xfId="6675" xr:uid="{00000000-0005-0000-0000-000077160000}"/>
    <cellStyle name="Comma 3 4 5 4 4" xfId="2668" xr:uid="{00000000-0005-0000-0000-000078160000}"/>
    <cellStyle name="Comma 3 4 5 4 5" xfId="5075" xr:uid="{00000000-0005-0000-0000-000079160000}"/>
    <cellStyle name="Comma 3 4 5 5" xfId="459" xr:uid="{00000000-0005-0000-0000-00007A160000}"/>
    <cellStyle name="Comma 3 4 5 5 2" xfId="1260" xr:uid="{00000000-0005-0000-0000-00007B160000}"/>
    <cellStyle name="Comma 3 4 5 5 2 2" xfId="3668" xr:uid="{00000000-0005-0000-0000-00007C160000}"/>
    <cellStyle name="Comma 3 4 5 5 2 3" xfId="6075" xr:uid="{00000000-0005-0000-0000-00007D160000}"/>
    <cellStyle name="Comma 3 4 5 5 3" xfId="2060" xr:uid="{00000000-0005-0000-0000-00007E160000}"/>
    <cellStyle name="Comma 3 4 5 5 3 2" xfId="4468" xr:uid="{00000000-0005-0000-0000-00007F160000}"/>
    <cellStyle name="Comma 3 4 5 5 3 3" xfId="6875" xr:uid="{00000000-0005-0000-0000-000080160000}"/>
    <cellStyle name="Comma 3 4 5 5 4" xfId="2868" xr:uid="{00000000-0005-0000-0000-000081160000}"/>
    <cellStyle name="Comma 3 4 5 5 5" xfId="5275" xr:uid="{00000000-0005-0000-0000-000082160000}"/>
    <cellStyle name="Comma 3 4 5 6" xfId="659" xr:uid="{00000000-0005-0000-0000-000083160000}"/>
    <cellStyle name="Comma 3 4 5 6 2" xfId="1460" xr:uid="{00000000-0005-0000-0000-000084160000}"/>
    <cellStyle name="Comma 3 4 5 6 2 2" xfId="3868" xr:uid="{00000000-0005-0000-0000-000085160000}"/>
    <cellStyle name="Comma 3 4 5 6 2 3" xfId="6275" xr:uid="{00000000-0005-0000-0000-000086160000}"/>
    <cellStyle name="Comma 3 4 5 6 3" xfId="2260" xr:uid="{00000000-0005-0000-0000-000087160000}"/>
    <cellStyle name="Comma 3 4 5 6 3 2" xfId="4668" xr:uid="{00000000-0005-0000-0000-000088160000}"/>
    <cellStyle name="Comma 3 4 5 6 3 3" xfId="7075" xr:uid="{00000000-0005-0000-0000-000089160000}"/>
    <cellStyle name="Comma 3 4 5 6 4" xfId="3068" xr:uid="{00000000-0005-0000-0000-00008A160000}"/>
    <cellStyle name="Comma 3 4 5 6 5" xfId="5475" xr:uid="{00000000-0005-0000-0000-00008B160000}"/>
    <cellStyle name="Comma 3 4 5 7" xfId="860" xr:uid="{00000000-0005-0000-0000-00008C160000}"/>
    <cellStyle name="Comma 3 4 5 7 2" xfId="3268" xr:uid="{00000000-0005-0000-0000-00008D160000}"/>
    <cellStyle name="Comma 3 4 5 7 3" xfId="5675" xr:uid="{00000000-0005-0000-0000-00008E160000}"/>
    <cellStyle name="Comma 3 4 5 8" xfId="1660" xr:uid="{00000000-0005-0000-0000-00008F160000}"/>
    <cellStyle name="Comma 3 4 5 8 2" xfId="4068" xr:uid="{00000000-0005-0000-0000-000090160000}"/>
    <cellStyle name="Comma 3 4 5 8 3" xfId="6475" xr:uid="{00000000-0005-0000-0000-000091160000}"/>
    <cellStyle name="Comma 3 4 5 9" xfId="2467" xr:uid="{00000000-0005-0000-0000-000092160000}"/>
    <cellStyle name="Comma 3 4 6" xfId="69" xr:uid="{00000000-0005-0000-0000-000093160000}"/>
    <cellStyle name="Comma 3 4 6 2" xfId="169" xr:uid="{00000000-0005-0000-0000-000094160000}"/>
    <cellStyle name="Comma 3 4 6 2 2" xfId="369" xr:uid="{00000000-0005-0000-0000-000095160000}"/>
    <cellStyle name="Comma 3 4 6 2 2 2" xfId="1170" xr:uid="{00000000-0005-0000-0000-000096160000}"/>
    <cellStyle name="Comma 3 4 6 2 2 2 2" xfId="3578" xr:uid="{00000000-0005-0000-0000-000097160000}"/>
    <cellStyle name="Comma 3 4 6 2 2 2 3" xfId="5985" xr:uid="{00000000-0005-0000-0000-000098160000}"/>
    <cellStyle name="Comma 3 4 6 2 2 3" xfId="1970" xr:uid="{00000000-0005-0000-0000-000099160000}"/>
    <cellStyle name="Comma 3 4 6 2 2 3 2" xfId="4378" xr:uid="{00000000-0005-0000-0000-00009A160000}"/>
    <cellStyle name="Comma 3 4 6 2 2 3 3" xfId="6785" xr:uid="{00000000-0005-0000-0000-00009B160000}"/>
    <cellStyle name="Comma 3 4 6 2 2 4" xfId="2778" xr:uid="{00000000-0005-0000-0000-00009C160000}"/>
    <cellStyle name="Comma 3 4 6 2 2 5" xfId="5185" xr:uid="{00000000-0005-0000-0000-00009D160000}"/>
    <cellStyle name="Comma 3 4 6 2 3" xfId="569" xr:uid="{00000000-0005-0000-0000-00009E160000}"/>
    <cellStyle name="Comma 3 4 6 2 3 2" xfId="1370" xr:uid="{00000000-0005-0000-0000-00009F160000}"/>
    <cellStyle name="Comma 3 4 6 2 3 2 2" xfId="3778" xr:uid="{00000000-0005-0000-0000-0000A0160000}"/>
    <cellStyle name="Comma 3 4 6 2 3 2 3" xfId="6185" xr:uid="{00000000-0005-0000-0000-0000A1160000}"/>
    <cellStyle name="Comma 3 4 6 2 3 3" xfId="2170" xr:uid="{00000000-0005-0000-0000-0000A2160000}"/>
    <cellStyle name="Comma 3 4 6 2 3 3 2" xfId="4578" xr:uid="{00000000-0005-0000-0000-0000A3160000}"/>
    <cellStyle name="Comma 3 4 6 2 3 3 3" xfId="6985" xr:uid="{00000000-0005-0000-0000-0000A4160000}"/>
    <cellStyle name="Comma 3 4 6 2 3 4" xfId="2978" xr:uid="{00000000-0005-0000-0000-0000A5160000}"/>
    <cellStyle name="Comma 3 4 6 2 3 5" xfId="5385" xr:uid="{00000000-0005-0000-0000-0000A6160000}"/>
    <cellStyle name="Comma 3 4 6 2 4" xfId="769" xr:uid="{00000000-0005-0000-0000-0000A7160000}"/>
    <cellStyle name="Comma 3 4 6 2 4 2" xfId="1570" xr:uid="{00000000-0005-0000-0000-0000A8160000}"/>
    <cellStyle name="Comma 3 4 6 2 4 2 2" xfId="3978" xr:uid="{00000000-0005-0000-0000-0000A9160000}"/>
    <cellStyle name="Comma 3 4 6 2 4 2 3" xfId="6385" xr:uid="{00000000-0005-0000-0000-0000AA160000}"/>
    <cellStyle name="Comma 3 4 6 2 4 3" xfId="2370" xr:uid="{00000000-0005-0000-0000-0000AB160000}"/>
    <cellStyle name="Comma 3 4 6 2 4 3 2" xfId="4778" xr:uid="{00000000-0005-0000-0000-0000AC160000}"/>
    <cellStyle name="Comma 3 4 6 2 4 3 3" xfId="7185" xr:uid="{00000000-0005-0000-0000-0000AD160000}"/>
    <cellStyle name="Comma 3 4 6 2 4 4" xfId="3178" xr:uid="{00000000-0005-0000-0000-0000AE160000}"/>
    <cellStyle name="Comma 3 4 6 2 4 5" xfId="5585" xr:uid="{00000000-0005-0000-0000-0000AF160000}"/>
    <cellStyle name="Comma 3 4 6 2 5" xfId="970" xr:uid="{00000000-0005-0000-0000-0000B0160000}"/>
    <cellStyle name="Comma 3 4 6 2 5 2" xfId="3378" xr:uid="{00000000-0005-0000-0000-0000B1160000}"/>
    <cellStyle name="Comma 3 4 6 2 5 3" xfId="5785" xr:uid="{00000000-0005-0000-0000-0000B2160000}"/>
    <cellStyle name="Comma 3 4 6 2 6" xfId="1770" xr:uid="{00000000-0005-0000-0000-0000B3160000}"/>
    <cellStyle name="Comma 3 4 6 2 6 2" xfId="4178" xr:uid="{00000000-0005-0000-0000-0000B4160000}"/>
    <cellStyle name="Comma 3 4 6 2 6 3" xfId="6585" xr:uid="{00000000-0005-0000-0000-0000B5160000}"/>
    <cellStyle name="Comma 3 4 6 2 7" xfId="2578" xr:uid="{00000000-0005-0000-0000-0000B6160000}"/>
    <cellStyle name="Comma 3 4 6 2 8" xfId="4985" xr:uid="{00000000-0005-0000-0000-0000B7160000}"/>
    <cellStyle name="Comma 3 4 6 3" xfId="269" xr:uid="{00000000-0005-0000-0000-0000B8160000}"/>
    <cellStyle name="Comma 3 4 6 3 2" xfId="1070" xr:uid="{00000000-0005-0000-0000-0000B9160000}"/>
    <cellStyle name="Comma 3 4 6 3 2 2" xfId="3478" xr:uid="{00000000-0005-0000-0000-0000BA160000}"/>
    <cellStyle name="Comma 3 4 6 3 2 3" xfId="5885" xr:uid="{00000000-0005-0000-0000-0000BB160000}"/>
    <cellStyle name="Comma 3 4 6 3 3" xfId="1870" xr:uid="{00000000-0005-0000-0000-0000BC160000}"/>
    <cellStyle name="Comma 3 4 6 3 3 2" xfId="4278" xr:uid="{00000000-0005-0000-0000-0000BD160000}"/>
    <cellStyle name="Comma 3 4 6 3 3 3" xfId="6685" xr:uid="{00000000-0005-0000-0000-0000BE160000}"/>
    <cellStyle name="Comma 3 4 6 3 4" xfId="2678" xr:uid="{00000000-0005-0000-0000-0000BF160000}"/>
    <cellStyle name="Comma 3 4 6 3 5" xfId="5085" xr:uid="{00000000-0005-0000-0000-0000C0160000}"/>
    <cellStyle name="Comma 3 4 6 4" xfId="469" xr:uid="{00000000-0005-0000-0000-0000C1160000}"/>
    <cellStyle name="Comma 3 4 6 4 2" xfId="1270" xr:uid="{00000000-0005-0000-0000-0000C2160000}"/>
    <cellStyle name="Comma 3 4 6 4 2 2" xfId="3678" xr:uid="{00000000-0005-0000-0000-0000C3160000}"/>
    <cellStyle name="Comma 3 4 6 4 2 3" xfId="6085" xr:uid="{00000000-0005-0000-0000-0000C4160000}"/>
    <cellStyle name="Comma 3 4 6 4 3" xfId="2070" xr:uid="{00000000-0005-0000-0000-0000C5160000}"/>
    <cellStyle name="Comma 3 4 6 4 3 2" xfId="4478" xr:uid="{00000000-0005-0000-0000-0000C6160000}"/>
    <cellStyle name="Comma 3 4 6 4 3 3" xfId="6885" xr:uid="{00000000-0005-0000-0000-0000C7160000}"/>
    <cellStyle name="Comma 3 4 6 4 4" xfId="2878" xr:uid="{00000000-0005-0000-0000-0000C8160000}"/>
    <cellStyle name="Comma 3 4 6 4 5" xfId="5285" xr:uid="{00000000-0005-0000-0000-0000C9160000}"/>
    <cellStyle name="Comma 3 4 6 5" xfId="669" xr:uid="{00000000-0005-0000-0000-0000CA160000}"/>
    <cellStyle name="Comma 3 4 6 5 2" xfId="1470" xr:uid="{00000000-0005-0000-0000-0000CB160000}"/>
    <cellStyle name="Comma 3 4 6 5 2 2" xfId="3878" xr:uid="{00000000-0005-0000-0000-0000CC160000}"/>
    <cellStyle name="Comma 3 4 6 5 2 3" xfId="6285" xr:uid="{00000000-0005-0000-0000-0000CD160000}"/>
    <cellStyle name="Comma 3 4 6 5 3" xfId="2270" xr:uid="{00000000-0005-0000-0000-0000CE160000}"/>
    <cellStyle name="Comma 3 4 6 5 3 2" xfId="4678" xr:uid="{00000000-0005-0000-0000-0000CF160000}"/>
    <cellStyle name="Comma 3 4 6 5 3 3" xfId="7085" xr:uid="{00000000-0005-0000-0000-0000D0160000}"/>
    <cellStyle name="Comma 3 4 6 5 4" xfId="3078" xr:uid="{00000000-0005-0000-0000-0000D1160000}"/>
    <cellStyle name="Comma 3 4 6 5 5" xfId="5485" xr:uid="{00000000-0005-0000-0000-0000D2160000}"/>
    <cellStyle name="Comma 3 4 6 6" xfId="870" xr:uid="{00000000-0005-0000-0000-0000D3160000}"/>
    <cellStyle name="Comma 3 4 6 6 2" xfId="3278" xr:uid="{00000000-0005-0000-0000-0000D4160000}"/>
    <cellStyle name="Comma 3 4 6 6 3" xfId="5685" xr:uid="{00000000-0005-0000-0000-0000D5160000}"/>
    <cellStyle name="Comma 3 4 6 7" xfId="1670" xr:uid="{00000000-0005-0000-0000-0000D6160000}"/>
    <cellStyle name="Comma 3 4 6 7 2" xfId="4078" xr:uid="{00000000-0005-0000-0000-0000D7160000}"/>
    <cellStyle name="Comma 3 4 6 7 3" xfId="6485" xr:uid="{00000000-0005-0000-0000-0000D8160000}"/>
    <cellStyle name="Comma 3 4 6 8" xfId="2478" xr:uid="{00000000-0005-0000-0000-0000D9160000}"/>
    <cellStyle name="Comma 3 4 6 9" xfId="4885" xr:uid="{00000000-0005-0000-0000-0000DA160000}"/>
    <cellStyle name="Comma 3 4 7" xfId="119" xr:uid="{00000000-0005-0000-0000-0000DB160000}"/>
    <cellStyle name="Comma 3 4 7 2" xfId="319" xr:uid="{00000000-0005-0000-0000-0000DC160000}"/>
    <cellStyle name="Comma 3 4 7 2 2" xfId="1120" xr:uid="{00000000-0005-0000-0000-0000DD160000}"/>
    <cellStyle name="Comma 3 4 7 2 2 2" xfId="3528" xr:uid="{00000000-0005-0000-0000-0000DE160000}"/>
    <cellStyle name="Comma 3 4 7 2 2 3" xfId="5935" xr:uid="{00000000-0005-0000-0000-0000DF160000}"/>
    <cellStyle name="Comma 3 4 7 2 3" xfId="1920" xr:uid="{00000000-0005-0000-0000-0000E0160000}"/>
    <cellStyle name="Comma 3 4 7 2 3 2" xfId="4328" xr:uid="{00000000-0005-0000-0000-0000E1160000}"/>
    <cellStyle name="Comma 3 4 7 2 3 3" xfId="6735" xr:uid="{00000000-0005-0000-0000-0000E2160000}"/>
    <cellStyle name="Comma 3 4 7 2 4" xfId="2728" xr:uid="{00000000-0005-0000-0000-0000E3160000}"/>
    <cellStyle name="Comma 3 4 7 2 5" xfId="5135" xr:uid="{00000000-0005-0000-0000-0000E4160000}"/>
    <cellStyle name="Comma 3 4 7 3" xfId="519" xr:uid="{00000000-0005-0000-0000-0000E5160000}"/>
    <cellStyle name="Comma 3 4 7 3 2" xfId="1320" xr:uid="{00000000-0005-0000-0000-0000E6160000}"/>
    <cellStyle name="Comma 3 4 7 3 2 2" xfId="3728" xr:uid="{00000000-0005-0000-0000-0000E7160000}"/>
    <cellStyle name="Comma 3 4 7 3 2 3" xfId="6135" xr:uid="{00000000-0005-0000-0000-0000E8160000}"/>
    <cellStyle name="Comma 3 4 7 3 3" xfId="2120" xr:uid="{00000000-0005-0000-0000-0000E9160000}"/>
    <cellStyle name="Comma 3 4 7 3 3 2" xfId="4528" xr:uid="{00000000-0005-0000-0000-0000EA160000}"/>
    <cellStyle name="Comma 3 4 7 3 3 3" xfId="6935" xr:uid="{00000000-0005-0000-0000-0000EB160000}"/>
    <cellStyle name="Comma 3 4 7 3 4" xfId="2928" xr:uid="{00000000-0005-0000-0000-0000EC160000}"/>
    <cellStyle name="Comma 3 4 7 3 5" xfId="5335" xr:uid="{00000000-0005-0000-0000-0000ED160000}"/>
    <cellStyle name="Comma 3 4 7 4" xfId="719" xr:uid="{00000000-0005-0000-0000-0000EE160000}"/>
    <cellStyle name="Comma 3 4 7 4 2" xfId="1520" xr:uid="{00000000-0005-0000-0000-0000EF160000}"/>
    <cellStyle name="Comma 3 4 7 4 2 2" xfId="3928" xr:uid="{00000000-0005-0000-0000-0000F0160000}"/>
    <cellStyle name="Comma 3 4 7 4 2 3" xfId="6335" xr:uid="{00000000-0005-0000-0000-0000F1160000}"/>
    <cellStyle name="Comma 3 4 7 4 3" xfId="2320" xr:uid="{00000000-0005-0000-0000-0000F2160000}"/>
    <cellStyle name="Comma 3 4 7 4 3 2" xfId="4728" xr:uid="{00000000-0005-0000-0000-0000F3160000}"/>
    <cellStyle name="Comma 3 4 7 4 3 3" xfId="7135" xr:uid="{00000000-0005-0000-0000-0000F4160000}"/>
    <cellStyle name="Comma 3 4 7 4 4" xfId="3128" xr:uid="{00000000-0005-0000-0000-0000F5160000}"/>
    <cellStyle name="Comma 3 4 7 4 5" xfId="5535" xr:uid="{00000000-0005-0000-0000-0000F6160000}"/>
    <cellStyle name="Comma 3 4 7 5" xfId="920" xr:uid="{00000000-0005-0000-0000-0000F7160000}"/>
    <cellStyle name="Comma 3 4 7 5 2" xfId="3328" xr:uid="{00000000-0005-0000-0000-0000F8160000}"/>
    <cellStyle name="Comma 3 4 7 5 3" xfId="5735" xr:uid="{00000000-0005-0000-0000-0000F9160000}"/>
    <cellStyle name="Comma 3 4 7 6" xfId="1720" xr:uid="{00000000-0005-0000-0000-0000FA160000}"/>
    <cellStyle name="Comma 3 4 7 6 2" xfId="4128" xr:uid="{00000000-0005-0000-0000-0000FB160000}"/>
    <cellStyle name="Comma 3 4 7 6 3" xfId="6535" xr:uid="{00000000-0005-0000-0000-0000FC160000}"/>
    <cellStyle name="Comma 3 4 7 7" xfId="2528" xr:uid="{00000000-0005-0000-0000-0000FD160000}"/>
    <cellStyle name="Comma 3 4 7 8" xfId="4935" xr:uid="{00000000-0005-0000-0000-0000FE160000}"/>
    <cellStyle name="Comma 3 4 8" xfId="219" xr:uid="{00000000-0005-0000-0000-0000FF160000}"/>
    <cellStyle name="Comma 3 4 8 2" xfId="1020" xr:uid="{00000000-0005-0000-0000-000000170000}"/>
    <cellStyle name="Comma 3 4 8 2 2" xfId="3428" xr:uid="{00000000-0005-0000-0000-000001170000}"/>
    <cellStyle name="Comma 3 4 8 2 3" xfId="5835" xr:uid="{00000000-0005-0000-0000-000002170000}"/>
    <cellStyle name="Comma 3 4 8 3" xfId="1820" xr:uid="{00000000-0005-0000-0000-000003170000}"/>
    <cellStyle name="Comma 3 4 8 3 2" xfId="4228" xr:uid="{00000000-0005-0000-0000-000004170000}"/>
    <cellStyle name="Comma 3 4 8 3 3" xfId="6635" xr:uid="{00000000-0005-0000-0000-000005170000}"/>
    <cellStyle name="Comma 3 4 8 4" xfId="2628" xr:uid="{00000000-0005-0000-0000-000006170000}"/>
    <cellStyle name="Comma 3 4 8 5" xfId="5035" xr:uid="{00000000-0005-0000-0000-000007170000}"/>
    <cellStyle name="Comma 3 4 9" xfId="419" xr:uid="{00000000-0005-0000-0000-000008170000}"/>
    <cellStyle name="Comma 3 4 9 2" xfId="1220" xr:uid="{00000000-0005-0000-0000-000009170000}"/>
    <cellStyle name="Comma 3 4 9 2 2" xfId="3628" xr:uid="{00000000-0005-0000-0000-00000A170000}"/>
    <cellStyle name="Comma 3 4 9 2 3" xfId="6035" xr:uid="{00000000-0005-0000-0000-00000B170000}"/>
    <cellStyle name="Comma 3 4 9 3" xfId="2020" xr:uid="{00000000-0005-0000-0000-00000C170000}"/>
    <cellStyle name="Comma 3 4 9 3 2" xfId="4428" xr:uid="{00000000-0005-0000-0000-00000D170000}"/>
    <cellStyle name="Comma 3 4 9 3 3" xfId="6835" xr:uid="{00000000-0005-0000-0000-00000E170000}"/>
    <cellStyle name="Comma 3 4 9 4" xfId="2828" xr:uid="{00000000-0005-0000-0000-00000F170000}"/>
    <cellStyle name="Comma 3 4 9 5" xfId="5235" xr:uid="{00000000-0005-0000-0000-000010170000}"/>
    <cellStyle name="Comma 3 5" xfId="20" xr:uid="{00000000-0005-0000-0000-000011170000}"/>
    <cellStyle name="Comma 3 5 10" xfId="621" xr:uid="{00000000-0005-0000-0000-000012170000}"/>
    <cellStyle name="Comma 3 5 10 2" xfId="1422" xr:uid="{00000000-0005-0000-0000-000013170000}"/>
    <cellStyle name="Comma 3 5 10 2 2" xfId="3830" xr:uid="{00000000-0005-0000-0000-000014170000}"/>
    <cellStyle name="Comma 3 5 10 2 3" xfId="6237" xr:uid="{00000000-0005-0000-0000-000015170000}"/>
    <cellStyle name="Comma 3 5 10 3" xfId="2222" xr:uid="{00000000-0005-0000-0000-000016170000}"/>
    <cellStyle name="Comma 3 5 10 3 2" xfId="4630" xr:uid="{00000000-0005-0000-0000-000017170000}"/>
    <cellStyle name="Comma 3 5 10 3 3" xfId="7037" xr:uid="{00000000-0005-0000-0000-000018170000}"/>
    <cellStyle name="Comma 3 5 10 4" xfId="3030" xr:uid="{00000000-0005-0000-0000-000019170000}"/>
    <cellStyle name="Comma 3 5 10 5" xfId="5437" xr:uid="{00000000-0005-0000-0000-00001A170000}"/>
    <cellStyle name="Comma 3 5 11" xfId="822" xr:uid="{00000000-0005-0000-0000-00001B170000}"/>
    <cellStyle name="Comma 3 5 11 2" xfId="3230" xr:uid="{00000000-0005-0000-0000-00001C170000}"/>
    <cellStyle name="Comma 3 5 11 3" xfId="5637" xr:uid="{00000000-0005-0000-0000-00001D170000}"/>
    <cellStyle name="Comma 3 5 12" xfId="1622" xr:uid="{00000000-0005-0000-0000-00001E170000}"/>
    <cellStyle name="Comma 3 5 12 2" xfId="4030" xr:uid="{00000000-0005-0000-0000-00001F170000}"/>
    <cellStyle name="Comma 3 5 12 3" xfId="6437" xr:uid="{00000000-0005-0000-0000-000020170000}"/>
    <cellStyle name="Comma 3 5 13" xfId="2429" xr:uid="{00000000-0005-0000-0000-000021170000}"/>
    <cellStyle name="Comma 3 5 14" xfId="4836" xr:uid="{00000000-0005-0000-0000-000022170000}"/>
    <cellStyle name="Comma 3 5 2" xfId="30" xr:uid="{00000000-0005-0000-0000-000023170000}"/>
    <cellStyle name="Comma 3 5 2 10" xfId="4846" xr:uid="{00000000-0005-0000-0000-000024170000}"/>
    <cellStyle name="Comma 3 5 2 2" xfId="81" xr:uid="{00000000-0005-0000-0000-000025170000}"/>
    <cellStyle name="Comma 3 5 2 2 2" xfId="181" xr:uid="{00000000-0005-0000-0000-000026170000}"/>
    <cellStyle name="Comma 3 5 2 2 2 2" xfId="381" xr:uid="{00000000-0005-0000-0000-000027170000}"/>
    <cellStyle name="Comma 3 5 2 2 2 2 2" xfId="1182" xr:uid="{00000000-0005-0000-0000-000028170000}"/>
    <cellStyle name="Comma 3 5 2 2 2 2 2 2" xfId="3590" xr:uid="{00000000-0005-0000-0000-000029170000}"/>
    <cellStyle name="Comma 3 5 2 2 2 2 2 3" xfId="5997" xr:uid="{00000000-0005-0000-0000-00002A170000}"/>
    <cellStyle name="Comma 3 5 2 2 2 2 3" xfId="1982" xr:uid="{00000000-0005-0000-0000-00002B170000}"/>
    <cellStyle name="Comma 3 5 2 2 2 2 3 2" xfId="4390" xr:uid="{00000000-0005-0000-0000-00002C170000}"/>
    <cellStyle name="Comma 3 5 2 2 2 2 3 3" xfId="6797" xr:uid="{00000000-0005-0000-0000-00002D170000}"/>
    <cellStyle name="Comma 3 5 2 2 2 2 4" xfId="2790" xr:uid="{00000000-0005-0000-0000-00002E170000}"/>
    <cellStyle name="Comma 3 5 2 2 2 2 5" xfId="5197" xr:uid="{00000000-0005-0000-0000-00002F170000}"/>
    <cellStyle name="Comma 3 5 2 2 2 3" xfId="581" xr:uid="{00000000-0005-0000-0000-000030170000}"/>
    <cellStyle name="Comma 3 5 2 2 2 3 2" xfId="1382" xr:uid="{00000000-0005-0000-0000-000031170000}"/>
    <cellStyle name="Comma 3 5 2 2 2 3 2 2" xfId="3790" xr:uid="{00000000-0005-0000-0000-000032170000}"/>
    <cellStyle name="Comma 3 5 2 2 2 3 2 3" xfId="6197" xr:uid="{00000000-0005-0000-0000-000033170000}"/>
    <cellStyle name="Comma 3 5 2 2 2 3 3" xfId="2182" xr:uid="{00000000-0005-0000-0000-000034170000}"/>
    <cellStyle name="Comma 3 5 2 2 2 3 3 2" xfId="4590" xr:uid="{00000000-0005-0000-0000-000035170000}"/>
    <cellStyle name="Comma 3 5 2 2 2 3 3 3" xfId="6997" xr:uid="{00000000-0005-0000-0000-000036170000}"/>
    <cellStyle name="Comma 3 5 2 2 2 3 4" xfId="2990" xr:uid="{00000000-0005-0000-0000-000037170000}"/>
    <cellStyle name="Comma 3 5 2 2 2 3 5" xfId="5397" xr:uid="{00000000-0005-0000-0000-000038170000}"/>
    <cellStyle name="Comma 3 5 2 2 2 4" xfId="781" xr:uid="{00000000-0005-0000-0000-000039170000}"/>
    <cellStyle name="Comma 3 5 2 2 2 4 2" xfId="1582" xr:uid="{00000000-0005-0000-0000-00003A170000}"/>
    <cellStyle name="Comma 3 5 2 2 2 4 2 2" xfId="3990" xr:uid="{00000000-0005-0000-0000-00003B170000}"/>
    <cellStyle name="Comma 3 5 2 2 2 4 2 3" xfId="6397" xr:uid="{00000000-0005-0000-0000-00003C170000}"/>
    <cellStyle name="Comma 3 5 2 2 2 4 3" xfId="2382" xr:uid="{00000000-0005-0000-0000-00003D170000}"/>
    <cellStyle name="Comma 3 5 2 2 2 4 3 2" xfId="4790" xr:uid="{00000000-0005-0000-0000-00003E170000}"/>
    <cellStyle name="Comma 3 5 2 2 2 4 3 3" xfId="7197" xr:uid="{00000000-0005-0000-0000-00003F170000}"/>
    <cellStyle name="Comma 3 5 2 2 2 4 4" xfId="3190" xr:uid="{00000000-0005-0000-0000-000040170000}"/>
    <cellStyle name="Comma 3 5 2 2 2 4 5" xfId="5597" xr:uid="{00000000-0005-0000-0000-000041170000}"/>
    <cellStyle name="Comma 3 5 2 2 2 5" xfId="982" xr:uid="{00000000-0005-0000-0000-000042170000}"/>
    <cellStyle name="Comma 3 5 2 2 2 5 2" xfId="3390" xr:uid="{00000000-0005-0000-0000-000043170000}"/>
    <cellStyle name="Comma 3 5 2 2 2 5 3" xfId="5797" xr:uid="{00000000-0005-0000-0000-000044170000}"/>
    <cellStyle name="Comma 3 5 2 2 2 6" xfId="1782" xr:uid="{00000000-0005-0000-0000-000045170000}"/>
    <cellStyle name="Comma 3 5 2 2 2 6 2" xfId="4190" xr:uid="{00000000-0005-0000-0000-000046170000}"/>
    <cellStyle name="Comma 3 5 2 2 2 6 3" xfId="6597" xr:uid="{00000000-0005-0000-0000-000047170000}"/>
    <cellStyle name="Comma 3 5 2 2 2 7" xfId="2590" xr:uid="{00000000-0005-0000-0000-000048170000}"/>
    <cellStyle name="Comma 3 5 2 2 2 8" xfId="4997" xr:uid="{00000000-0005-0000-0000-000049170000}"/>
    <cellStyle name="Comma 3 5 2 2 3" xfId="281" xr:uid="{00000000-0005-0000-0000-00004A170000}"/>
    <cellStyle name="Comma 3 5 2 2 3 2" xfId="1082" xr:uid="{00000000-0005-0000-0000-00004B170000}"/>
    <cellStyle name="Comma 3 5 2 2 3 2 2" xfId="3490" xr:uid="{00000000-0005-0000-0000-00004C170000}"/>
    <cellStyle name="Comma 3 5 2 2 3 2 3" xfId="5897" xr:uid="{00000000-0005-0000-0000-00004D170000}"/>
    <cellStyle name="Comma 3 5 2 2 3 3" xfId="1882" xr:uid="{00000000-0005-0000-0000-00004E170000}"/>
    <cellStyle name="Comma 3 5 2 2 3 3 2" xfId="4290" xr:uid="{00000000-0005-0000-0000-00004F170000}"/>
    <cellStyle name="Comma 3 5 2 2 3 3 3" xfId="6697" xr:uid="{00000000-0005-0000-0000-000050170000}"/>
    <cellStyle name="Comma 3 5 2 2 3 4" xfId="2690" xr:uid="{00000000-0005-0000-0000-000051170000}"/>
    <cellStyle name="Comma 3 5 2 2 3 5" xfId="5097" xr:uid="{00000000-0005-0000-0000-000052170000}"/>
    <cellStyle name="Comma 3 5 2 2 4" xfId="481" xr:uid="{00000000-0005-0000-0000-000053170000}"/>
    <cellStyle name="Comma 3 5 2 2 4 2" xfId="1282" xr:uid="{00000000-0005-0000-0000-000054170000}"/>
    <cellStyle name="Comma 3 5 2 2 4 2 2" xfId="3690" xr:uid="{00000000-0005-0000-0000-000055170000}"/>
    <cellStyle name="Comma 3 5 2 2 4 2 3" xfId="6097" xr:uid="{00000000-0005-0000-0000-000056170000}"/>
    <cellStyle name="Comma 3 5 2 2 4 3" xfId="2082" xr:uid="{00000000-0005-0000-0000-000057170000}"/>
    <cellStyle name="Comma 3 5 2 2 4 3 2" xfId="4490" xr:uid="{00000000-0005-0000-0000-000058170000}"/>
    <cellStyle name="Comma 3 5 2 2 4 3 3" xfId="6897" xr:uid="{00000000-0005-0000-0000-000059170000}"/>
    <cellStyle name="Comma 3 5 2 2 4 4" xfId="2890" xr:uid="{00000000-0005-0000-0000-00005A170000}"/>
    <cellStyle name="Comma 3 5 2 2 4 5" xfId="5297" xr:uid="{00000000-0005-0000-0000-00005B170000}"/>
    <cellStyle name="Comma 3 5 2 2 5" xfId="681" xr:uid="{00000000-0005-0000-0000-00005C170000}"/>
    <cellStyle name="Comma 3 5 2 2 5 2" xfId="1482" xr:uid="{00000000-0005-0000-0000-00005D170000}"/>
    <cellStyle name="Comma 3 5 2 2 5 2 2" xfId="3890" xr:uid="{00000000-0005-0000-0000-00005E170000}"/>
    <cellStyle name="Comma 3 5 2 2 5 2 3" xfId="6297" xr:uid="{00000000-0005-0000-0000-00005F170000}"/>
    <cellStyle name="Comma 3 5 2 2 5 3" xfId="2282" xr:uid="{00000000-0005-0000-0000-000060170000}"/>
    <cellStyle name="Comma 3 5 2 2 5 3 2" xfId="4690" xr:uid="{00000000-0005-0000-0000-000061170000}"/>
    <cellStyle name="Comma 3 5 2 2 5 3 3" xfId="7097" xr:uid="{00000000-0005-0000-0000-000062170000}"/>
    <cellStyle name="Comma 3 5 2 2 5 4" xfId="3090" xr:uid="{00000000-0005-0000-0000-000063170000}"/>
    <cellStyle name="Comma 3 5 2 2 5 5" xfId="5497" xr:uid="{00000000-0005-0000-0000-000064170000}"/>
    <cellStyle name="Comma 3 5 2 2 6" xfId="882" xr:uid="{00000000-0005-0000-0000-000065170000}"/>
    <cellStyle name="Comma 3 5 2 2 6 2" xfId="3290" xr:uid="{00000000-0005-0000-0000-000066170000}"/>
    <cellStyle name="Comma 3 5 2 2 6 3" xfId="5697" xr:uid="{00000000-0005-0000-0000-000067170000}"/>
    <cellStyle name="Comma 3 5 2 2 7" xfId="1682" xr:uid="{00000000-0005-0000-0000-000068170000}"/>
    <cellStyle name="Comma 3 5 2 2 7 2" xfId="4090" xr:uid="{00000000-0005-0000-0000-000069170000}"/>
    <cellStyle name="Comma 3 5 2 2 7 3" xfId="6497" xr:uid="{00000000-0005-0000-0000-00006A170000}"/>
    <cellStyle name="Comma 3 5 2 2 8" xfId="2490" xr:uid="{00000000-0005-0000-0000-00006B170000}"/>
    <cellStyle name="Comma 3 5 2 2 9" xfId="4897" xr:uid="{00000000-0005-0000-0000-00006C170000}"/>
    <cellStyle name="Comma 3 5 2 3" xfId="131" xr:uid="{00000000-0005-0000-0000-00006D170000}"/>
    <cellStyle name="Comma 3 5 2 3 2" xfId="331" xr:uid="{00000000-0005-0000-0000-00006E170000}"/>
    <cellStyle name="Comma 3 5 2 3 2 2" xfId="1132" xr:uid="{00000000-0005-0000-0000-00006F170000}"/>
    <cellStyle name="Comma 3 5 2 3 2 2 2" xfId="3540" xr:uid="{00000000-0005-0000-0000-000070170000}"/>
    <cellStyle name="Comma 3 5 2 3 2 2 3" xfId="5947" xr:uid="{00000000-0005-0000-0000-000071170000}"/>
    <cellStyle name="Comma 3 5 2 3 2 3" xfId="1932" xr:uid="{00000000-0005-0000-0000-000072170000}"/>
    <cellStyle name="Comma 3 5 2 3 2 3 2" xfId="4340" xr:uid="{00000000-0005-0000-0000-000073170000}"/>
    <cellStyle name="Comma 3 5 2 3 2 3 3" xfId="6747" xr:uid="{00000000-0005-0000-0000-000074170000}"/>
    <cellStyle name="Comma 3 5 2 3 2 4" xfId="2740" xr:uid="{00000000-0005-0000-0000-000075170000}"/>
    <cellStyle name="Comma 3 5 2 3 2 5" xfId="5147" xr:uid="{00000000-0005-0000-0000-000076170000}"/>
    <cellStyle name="Comma 3 5 2 3 3" xfId="531" xr:uid="{00000000-0005-0000-0000-000077170000}"/>
    <cellStyle name="Comma 3 5 2 3 3 2" xfId="1332" xr:uid="{00000000-0005-0000-0000-000078170000}"/>
    <cellStyle name="Comma 3 5 2 3 3 2 2" xfId="3740" xr:uid="{00000000-0005-0000-0000-000079170000}"/>
    <cellStyle name="Comma 3 5 2 3 3 2 3" xfId="6147" xr:uid="{00000000-0005-0000-0000-00007A170000}"/>
    <cellStyle name="Comma 3 5 2 3 3 3" xfId="2132" xr:uid="{00000000-0005-0000-0000-00007B170000}"/>
    <cellStyle name="Comma 3 5 2 3 3 3 2" xfId="4540" xr:uid="{00000000-0005-0000-0000-00007C170000}"/>
    <cellStyle name="Comma 3 5 2 3 3 3 3" xfId="6947" xr:uid="{00000000-0005-0000-0000-00007D170000}"/>
    <cellStyle name="Comma 3 5 2 3 3 4" xfId="2940" xr:uid="{00000000-0005-0000-0000-00007E170000}"/>
    <cellStyle name="Comma 3 5 2 3 3 5" xfId="5347" xr:uid="{00000000-0005-0000-0000-00007F170000}"/>
    <cellStyle name="Comma 3 5 2 3 4" xfId="731" xr:uid="{00000000-0005-0000-0000-000080170000}"/>
    <cellStyle name="Comma 3 5 2 3 4 2" xfId="1532" xr:uid="{00000000-0005-0000-0000-000081170000}"/>
    <cellStyle name="Comma 3 5 2 3 4 2 2" xfId="3940" xr:uid="{00000000-0005-0000-0000-000082170000}"/>
    <cellStyle name="Comma 3 5 2 3 4 2 3" xfId="6347" xr:uid="{00000000-0005-0000-0000-000083170000}"/>
    <cellStyle name="Comma 3 5 2 3 4 3" xfId="2332" xr:uid="{00000000-0005-0000-0000-000084170000}"/>
    <cellStyle name="Comma 3 5 2 3 4 3 2" xfId="4740" xr:uid="{00000000-0005-0000-0000-000085170000}"/>
    <cellStyle name="Comma 3 5 2 3 4 3 3" xfId="7147" xr:uid="{00000000-0005-0000-0000-000086170000}"/>
    <cellStyle name="Comma 3 5 2 3 4 4" xfId="3140" xr:uid="{00000000-0005-0000-0000-000087170000}"/>
    <cellStyle name="Comma 3 5 2 3 4 5" xfId="5547" xr:uid="{00000000-0005-0000-0000-000088170000}"/>
    <cellStyle name="Comma 3 5 2 3 5" xfId="932" xr:uid="{00000000-0005-0000-0000-000089170000}"/>
    <cellStyle name="Comma 3 5 2 3 5 2" xfId="3340" xr:uid="{00000000-0005-0000-0000-00008A170000}"/>
    <cellStyle name="Comma 3 5 2 3 5 3" xfId="5747" xr:uid="{00000000-0005-0000-0000-00008B170000}"/>
    <cellStyle name="Comma 3 5 2 3 6" xfId="1732" xr:uid="{00000000-0005-0000-0000-00008C170000}"/>
    <cellStyle name="Comma 3 5 2 3 6 2" xfId="4140" xr:uid="{00000000-0005-0000-0000-00008D170000}"/>
    <cellStyle name="Comma 3 5 2 3 6 3" xfId="6547" xr:uid="{00000000-0005-0000-0000-00008E170000}"/>
    <cellStyle name="Comma 3 5 2 3 7" xfId="2540" xr:uid="{00000000-0005-0000-0000-00008F170000}"/>
    <cellStyle name="Comma 3 5 2 3 8" xfId="4947" xr:uid="{00000000-0005-0000-0000-000090170000}"/>
    <cellStyle name="Comma 3 5 2 4" xfId="231" xr:uid="{00000000-0005-0000-0000-000091170000}"/>
    <cellStyle name="Comma 3 5 2 4 2" xfId="1032" xr:uid="{00000000-0005-0000-0000-000092170000}"/>
    <cellStyle name="Comma 3 5 2 4 2 2" xfId="3440" xr:uid="{00000000-0005-0000-0000-000093170000}"/>
    <cellStyle name="Comma 3 5 2 4 2 3" xfId="5847" xr:uid="{00000000-0005-0000-0000-000094170000}"/>
    <cellStyle name="Comma 3 5 2 4 3" xfId="1832" xr:uid="{00000000-0005-0000-0000-000095170000}"/>
    <cellStyle name="Comma 3 5 2 4 3 2" xfId="4240" xr:uid="{00000000-0005-0000-0000-000096170000}"/>
    <cellStyle name="Comma 3 5 2 4 3 3" xfId="6647" xr:uid="{00000000-0005-0000-0000-000097170000}"/>
    <cellStyle name="Comma 3 5 2 4 4" xfId="2640" xr:uid="{00000000-0005-0000-0000-000098170000}"/>
    <cellStyle name="Comma 3 5 2 4 5" xfId="5047" xr:uid="{00000000-0005-0000-0000-000099170000}"/>
    <cellStyle name="Comma 3 5 2 5" xfId="431" xr:uid="{00000000-0005-0000-0000-00009A170000}"/>
    <cellStyle name="Comma 3 5 2 5 2" xfId="1232" xr:uid="{00000000-0005-0000-0000-00009B170000}"/>
    <cellStyle name="Comma 3 5 2 5 2 2" xfId="3640" xr:uid="{00000000-0005-0000-0000-00009C170000}"/>
    <cellStyle name="Comma 3 5 2 5 2 3" xfId="6047" xr:uid="{00000000-0005-0000-0000-00009D170000}"/>
    <cellStyle name="Comma 3 5 2 5 3" xfId="2032" xr:uid="{00000000-0005-0000-0000-00009E170000}"/>
    <cellStyle name="Comma 3 5 2 5 3 2" xfId="4440" xr:uid="{00000000-0005-0000-0000-00009F170000}"/>
    <cellStyle name="Comma 3 5 2 5 3 3" xfId="6847" xr:uid="{00000000-0005-0000-0000-0000A0170000}"/>
    <cellStyle name="Comma 3 5 2 5 4" xfId="2840" xr:uid="{00000000-0005-0000-0000-0000A1170000}"/>
    <cellStyle name="Comma 3 5 2 5 5" xfId="5247" xr:uid="{00000000-0005-0000-0000-0000A2170000}"/>
    <cellStyle name="Comma 3 5 2 6" xfId="631" xr:uid="{00000000-0005-0000-0000-0000A3170000}"/>
    <cellStyle name="Comma 3 5 2 6 2" xfId="1432" xr:uid="{00000000-0005-0000-0000-0000A4170000}"/>
    <cellStyle name="Comma 3 5 2 6 2 2" xfId="3840" xr:uid="{00000000-0005-0000-0000-0000A5170000}"/>
    <cellStyle name="Comma 3 5 2 6 2 3" xfId="6247" xr:uid="{00000000-0005-0000-0000-0000A6170000}"/>
    <cellStyle name="Comma 3 5 2 6 3" xfId="2232" xr:uid="{00000000-0005-0000-0000-0000A7170000}"/>
    <cellStyle name="Comma 3 5 2 6 3 2" xfId="4640" xr:uid="{00000000-0005-0000-0000-0000A8170000}"/>
    <cellStyle name="Comma 3 5 2 6 3 3" xfId="7047" xr:uid="{00000000-0005-0000-0000-0000A9170000}"/>
    <cellStyle name="Comma 3 5 2 6 4" xfId="3040" xr:uid="{00000000-0005-0000-0000-0000AA170000}"/>
    <cellStyle name="Comma 3 5 2 6 5" xfId="5447" xr:uid="{00000000-0005-0000-0000-0000AB170000}"/>
    <cellStyle name="Comma 3 5 2 7" xfId="832" xr:uid="{00000000-0005-0000-0000-0000AC170000}"/>
    <cellStyle name="Comma 3 5 2 7 2" xfId="3240" xr:uid="{00000000-0005-0000-0000-0000AD170000}"/>
    <cellStyle name="Comma 3 5 2 7 3" xfId="5647" xr:uid="{00000000-0005-0000-0000-0000AE170000}"/>
    <cellStyle name="Comma 3 5 2 8" xfId="1632" xr:uid="{00000000-0005-0000-0000-0000AF170000}"/>
    <cellStyle name="Comma 3 5 2 8 2" xfId="4040" xr:uid="{00000000-0005-0000-0000-0000B0170000}"/>
    <cellStyle name="Comma 3 5 2 8 3" xfId="6447" xr:uid="{00000000-0005-0000-0000-0000B1170000}"/>
    <cellStyle name="Comma 3 5 2 9" xfId="2439" xr:uid="{00000000-0005-0000-0000-0000B2170000}"/>
    <cellStyle name="Comma 3 5 3" xfId="40" xr:uid="{00000000-0005-0000-0000-0000B3170000}"/>
    <cellStyle name="Comma 3 5 3 10" xfId="4856" xr:uid="{00000000-0005-0000-0000-0000B4170000}"/>
    <cellStyle name="Comma 3 5 3 2" xfId="91" xr:uid="{00000000-0005-0000-0000-0000B5170000}"/>
    <cellStyle name="Comma 3 5 3 2 2" xfId="191" xr:uid="{00000000-0005-0000-0000-0000B6170000}"/>
    <cellStyle name="Comma 3 5 3 2 2 2" xfId="391" xr:uid="{00000000-0005-0000-0000-0000B7170000}"/>
    <cellStyle name="Comma 3 5 3 2 2 2 2" xfId="1192" xr:uid="{00000000-0005-0000-0000-0000B8170000}"/>
    <cellStyle name="Comma 3 5 3 2 2 2 2 2" xfId="3600" xr:uid="{00000000-0005-0000-0000-0000B9170000}"/>
    <cellStyle name="Comma 3 5 3 2 2 2 2 3" xfId="6007" xr:uid="{00000000-0005-0000-0000-0000BA170000}"/>
    <cellStyle name="Comma 3 5 3 2 2 2 3" xfId="1992" xr:uid="{00000000-0005-0000-0000-0000BB170000}"/>
    <cellStyle name="Comma 3 5 3 2 2 2 3 2" xfId="4400" xr:uid="{00000000-0005-0000-0000-0000BC170000}"/>
    <cellStyle name="Comma 3 5 3 2 2 2 3 3" xfId="6807" xr:uid="{00000000-0005-0000-0000-0000BD170000}"/>
    <cellStyle name="Comma 3 5 3 2 2 2 4" xfId="2800" xr:uid="{00000000-0005-0000-0000-0000BE170000}"/>
    <cellStyle name="Comma 3 5 3 2 2 2 5" xfId="5207" xr:uid="{00000000-0005-0000-0000-0000BF170000}"/>
    <cellStyle name="Comma 3 5 3 2 2 3" xfId="591" xr:uid="{00000000-0005-0000-0000-0000C0170000}"/>
    <cellStyle name="Comma 3 5 3 2 2 3 2" xfId="1392" xr:uid="{00000000-0005-0000-0000-0000C1170000}"/>
    <cellStyle name="Comma 3 5 3 2 2 3 2 2" xfId="3800" xr:uid="{00000000-0005-0000-0000-0000C2170000}"/>
    <cellStyle name="Comma 3 5 3 2 2 3 2 3" xfId="6207" xr:uid="{00000000-0005-0000-0000-0000C3170000}"/>
    <cellStyle name="Comma 3 5 3 2 2 3 3" xfId="2192" xr:uid="{00000000-0005-0000-0000-0000C4170000}"/>
    <cellStyle name="Comma 3 5 3 2 2 3 3 2" xfId="4600" xr:uid="{00000000-0005-0000-0000-0000C5170000}"/>
    <cellStyle name="Comma 3 5 3 2 2 3 3 3" xfId="7007" xr:uid="{00000000-0005-0000-0000-0000C6170000}"/>
    <cellStyle name="Comma 3 5 3 2 2 3 4" xfId="3000" xr:uid="{00000000-0005-0000-0000-0000C7170000}"/>
    <cellStyle name="Comma 3 5 3 2 2 3 5" xfId="5407" xr:uid="{00000000-0005-0000-0000-0000C8170000}"/>
    <cellStyle name="Comma 3 5 3 2 2 4" xfId="791" xr:uid="{00000000-0005-0000-0000-0000C9170000}"/>
    <cellStyle name="Comma 3 5 3 2 2 4 2" xfId="1592" xr:uid="{00000000-0005-0000-0000-0000CA170000}"/>
    <cellStyle name="Comma 3 5 3 2 2 4 2 2" xfId="4000" xr:uid="{00000000-0005-0000-0000-0000CB170000}"/>
    <cellStyle name="Comma 3 5 3 2 2 4 2 3" xfId="6407" xr:uid="{00000000-0005-0000-0000-0000CC170000}"/>
    <cellStyle name="Comma 3 5 3 2 2 4 3" xfId="2392" xr:uid="{00000000-0005-0000-0000-0000CD170000}"/>
    <cellStyle name="Comma 3 5 3 2 2 4 3 2" xfId="4800" xr:uid="{00000000-0005-0000-0000-0000CE170000}"/>
    <cellStyle name="Comma 3 5 3 2 2 4 3 3" xfId="7207" xr:uid="{00000000-0005-0000-0000-0000CF170000}"/>
    <cellStyle name="Comma 3 5 3 2 2 4 4" xfId="3200" xr:uid="{00000000-0005-0000-0000-0000D0170000}"/>
    <cellStyle name="Comma 3 5 3 2 2 4 5" xfId="5607" xr:uid="{00000000-0005-0000-0000-0000D1170000}"/>
    <cellStyle name="Comma 3 5 3 2 2 5" xfId="992" xr:uid="{00000000-0005-0000-0000-0000D2170000}"/>
    <cellStyle name="Comma 3 5 3 2 2 5 2" xfId="3400" xr:uid="{00000000-0005-0000-0000-0000D3170000}"/>
    <cellStyle name="Comma 3 5 3 2 2 5 3" xfId="5807" xr:uid="{00000000-0005-0000-0000-0000D4170000}"/>
    <cellStyle name="Comma 3 5 3 2 2 6" xfId="1792" xr:uid="{00000000-0005-0000-0000-0000D5170000}"/>
    <cellStyle name="Comma 3 5 3 2 2 6 2" xfId="4200" xr:uid="{00000000-0005-0000-0000-0000D6170000}"/>
    <cellStyle name="Comma 3 5 3 2 2 6 3" xfId="6607" xr:uid="{00000000-0005-0000-0000-0000D7170000}"/>
    <cellStyle name="Comma 3 5 3 2 2 7" xfId="2600" xr:uid="{00000000-0005-0000-0000-0000D8170000}"/>
    <cellStyle name="Comma 3 5 3 2 2 8" xfId="5007" xr:uid="{00000000-0005-0000-0000-0000D9170000}"/>
    <cellStyle name="Comma 3 5 3 2 3" xfId="291" xr:uid="{00000000-0005-0000-0000-0000DA170000}"/>
    <cellStyle name="Comma 3 5 3 2 3 2" xfId="1092" xr:uid="{00000000-0005-0000-0000-0000DB170000}"/>
    <cellStyle name="Comma 3 5 3 2 3 2 2" xfId="3500" xr:uid="{00000000-0005-0000-0000-0000DC170000}"/>
    <cellStyle name="Comma 3 5 3 2 3 2 3" xfId="5907" xr:uid="{00000000-0005-0000-0000-0000DD170000}"/>
    <cellStyle name="Comma 3 5 3 2 3 3" xfId="1892" xr:uid="{00000000-0005-0000-0000-0000DE170000}"/>
    <cellStyle name="Comma 3 5 3 2 3 3 2" xfId="4300" xr:uid="{00000000-0005-0000-0000-0000DF170000}"/>
    <cellStyle name="Comma 3 5 3 2 3 3 3" xfId="6707" xr:uid="{00000000-0005-0000-0000-0000E0170000}"/>
    <cellStyle name="Comma 3 5 3 2 3 4" xfId="2700" xr:uid="{00000000-0005-0000-0000-0000E1170000}"/>
    <cellStyle name="Comma 3 5 3 2 3 5" xfId="5107" xr:uid="{00000000-0005-0000-0000-0000E2170000}"/>
    <cellStyle name="Comma 3 5 3 2 4" xfId="491" xr:uid="{00000000-0005-0000-0000-0000E3170000}"/>
    <cellStyle name="Comma 3 5 3 2 4 2" xfId="1292" xr:uid="{00000000-0005-0000-0000-0000E4170000}"/>
    <cellStyle name="Comma 3 5 3 2 4 2 2" xfId="3700" xr:uid="{00000000-0005-0000-0000-0000E5170000}"/>
    <cellStyle name="Comma 3 5 3 2 4 2 3" xfId="6107" xr:uid="{00000000-0005-0000-0000-0000E6170000}"/>
    <cellStyle name="Comma 3 5 3 2 4 3" xfId="2092" xr:uid="{00000000-0005-0000-0000-0000E7170000}"/>
    <cellStyle name="Comma 3 5 3 2 4 3 2" xfId="4500" xr:uid="{00000000-0005-0000-0000-0000E8170000}"/>
    <cellStyle name="Comma 3 5 3 2 4 3 3" xfId="6907" xr:uid="{00000000-0005-0000-0000-0000E9170000}"/>
    <cellStyle name="Comma 3 5 3 2 4 4" xfId="2900" xr:uid="{00000000-0005-0000-0000-0000EA170000}"/>
    <cellStyle name="Comma 3 5 3 2 4 5" xfId="5307" xr:uid="{00000000-0005-0000-0000-0000EB170000}"/>
    <cellStyle name="Comma 3 5 3 2 5" xfId="691" xr:uid="{00000000-0005-0000-0000-0000EC170000}"/>
    <cellStyle name="Comma 3 5 3 2 5 2" xfId="1492" xr:uid="{00000000-0005-0000-0000-0000ED170000}"/>
    <cellStyle name="Comma 3 5 3 2 5 2 2" xfId="3900" xr:uid="{00000000-0005-0000-0000-0000EE170000}"/>
    <cellStyle name="Comma 3 5 3 2 5 2 3" xfId="6307" xr:uid="{00000000-0005-0000-0000-0000EF170000}"/>
    <cellStyle name="Comma 3 5 3 2 5 3" xfId="2292" xr:uid="{00000000-0005-0000-0000-0000F0170000}"/>
    <cellStyle name="Comma 3 5 3 2 5 3 2" xfId="4700" xr:uid="{00000000-0005-0000-0000-0000F1170000}"/>
    <cellStyle name="Comma 3 5 3 2 5 3 3" xfId="7107" xr:uid="{00000000-0005-0000-0000-0000F2170000}"/>
    <cellStyle name="Comma 3 5 3 2 5 4" xfId="3100" xr:uid="{00000000-0005-0000-0000-0000F3170000}"/>
    <cellStyle name="Comma 3 5 3 2 5 5" xfId="5507" xr:uid="{00000000-0005-0000-0000-0000F4170000}"/>
    <cellStyle name="Comma 3 5 3 2 6" xfId="892" xr:uid="{00000000-0005-0000-0000-0000F5170000}"/>
    <cellStyle name="Comma 3 5 3 2 6 2" xfId="3300" xr:uid="{00000000-0005-0000-0000-0000F6170000}"/>
    <cellStyle name="Comma 3 5 3 2 6 3" xfId="5707" xr:uid="{00000000-0005-0000-0000-0000F7170000}"/>
    <cellStyle name="Comma 3 5 3 2 7" xfId="1692" xr:uid="{00000000-0005-0000-0000-0000F8170000}"/>
    <cellStyle name="Comma 3 5 3 2 7 2" xfId="4100" xr:uid="{00000000-0005-0000-0000-0000F9170000}"/>
    <cellStyle name="Comma 3 5 3 2 7 3" xfId="6507" xr:uid="{00000000-0005-0000-0000-0000FA170000}"/>
    <cellStyle name="Comma 3 5 3 2 8" xfId="2500" xr:uid="{00000000-0005-0000-0000-0000FB170000}"/>
    <cellStyle name="Comma 3 5 3 2 9" xfId="4907" xr:uid="{00000000-0005-0000-0000-0000FC170000}"/>
    <cellStyle name="Comma 3 5 3 3" xfId="141" xr:uid="{00000000-0005-0000-0000-0000FD170000}"/>
    <cellStyle name="Comma 3 5 3 3 2" xfId="341" xr:uid="{00000000-0005-0000-0000-0000FE170000}"/>
    <cellStyle name="Comma 3 5 3 3 2 2" xfId="1142" xr:uid="{00000000-0005-0000-0000-0000FF170000}"/>
    <cellStyle name="Comma 3 5 3 3 2 2 2" xfId="3550" xr:uid="{00000000-0005-0000-0000-000000180000}"/>
    <cellStyle name="Comma 3 5 3 3 2 2 3" xfId="5957" xr:uid="{00000000-0005-0000-0000-000001180000}"/>
    <cellStyle name="Comma 3 5 3 3 2 3" xfId="1942" xr:uid="{00000000-0005-0000-0000-000002180000}"/>
    <cellStyle name="Comma 3 5 3 3 2 3 2" xfId="4350" xr:uid="{00000000-0005-0000-0000-000003180000}"/>
    <cellStyle name="Comma 3 5 3 3 2 3 3" xfId="6757" xr:uid="{00000000-0005-0000-0000-000004180000}"/>
    <cellStyle name="Comma 3 5 3 3 2 4" xfId="2750" xr:uid="{00000000-0005-0000-0000-000005180000}"/>
    <cellStyle name="Comma 3 5 3 3 2 5" xfId="5157" xr:uid="{00000000-0005-0000-0000-000006180000}"/>
    <cellStyle name="Comma 3 5 3 3 3" xfId="541" xr:uid="{00000000-0005-0000-0000-000007180000}"/>
    <cellStyle name="Comma 3 5 3 3 3 2" xfId="1342" xr:uid="{00000000-0005-0000-0000-000008180000}"/>
    <cellStyle name="Comma 3 5 3 3 3 2 2" xfId="3750" xr:uid="{00000000-0005-0000-0000-000009180000}"/>
    <cellStyle name="Comma 3 5 3 3 3 2 3" xfId="6157" xr:uid="{00000000-0005-0000-0000-00000A180000}"/>
    <cellStyle name="Comma 3 5 3 3 3 3" xfId="2142" xr:uid="{00000000-0005-0000-0000-00000B180000}"/>
    <cellStyle name="Comma 3 5 3 3 3 3 2" xfId="4550" xr:uid="{00000000-0005-0000-0000-00000C180000}"/>
    <cellStyle name="Comma 3 5 3 3 3 3 3" xfId="6957" xr:uid="{00000000-0005-0000-0000-00000D180000}"/>
    <cellStyle name="Comma 3 5 3 3 3 4" xfId="2950" xr:uid="{00000000-0005-0000-0000-00000E180000}"/>
    <cellStyle name="Comma 3 5 3 3 3 5" xfId="5357" xr:uid="{00000000-0005-0000-0000-00000F180000}"/>
    <cellStyle name="Comma 3 5 3 3 4" xfId="741" xr:uid="{00000000-0005-0000-0000-000010180000}"/>
    <cellStyle name="Comma 3 5 3 3 4 2" xfId="1542" xr:uid="{00000000-0005-0000-0000-000011180000}"/>
    <cellStyle name="Comma 3 5 3 3 4 2 2" xfId="3950" xr:uid="{00000000-0005-0000-0000-000012180000}"/>
    <cellStyle name="Comma 3 5 3 3 4 2 3" xfId="6357" xr:uid="{00000000-0005-0000-0000-000013180000}"/>
    <cellStyle name="Comma 3 5 3 3 4 3" xfId="2342" xr:uid="{00000000-0005-0000-0000-000014180000}"/>
    <cellStyle name="Comma 3 5 3 3 4 3 2" xfId="4750" xr:uid="{00000000-0005-0000-0000-000015180000}"/>
    <cellStyle name="Comma 3 5 3 3 4 3 3" xfId="7157" xr:uid="{00000000-0005-0000-0000-000016180000}"/>
    <cellStyle name="Comma 3 5 3 3 4 4" xfId="3150" xr:uid="{00000000-0005-0000-0000-000017180000}"/>
    <cellStyle name="Comma 3 5 3 3 4 5" xfId="5557" xr:uid="{00000000-0005-0000-0000-000018180000}"/>
    <cellStyle name="Comma 3 5 3 3 5" xfId="942" xr:uid="{00000000-0005-0000-0000-000019180000}"/>
    <cellStyle name="Comma 3 5 3 3 5 2" xfId="3350" xr:uid="{00000000-0005-0000-0000-00001A180000}"/>
    <cellStyle name="Comma 3 5 3 3 5 3" xfId="5757" xr:uid="{00000000-0005-0000-0000-00001B180000}"/>
    <cellStyle name="Comma 3 5 3 3 6" xfId="1742" xr:uid="{00000000-0005-0000-0000-00001C180000}"/>
    <cellStyle name="Comma 3 5 3 3 6 2" xfId="4150" xr:uid="{00000000-0005-0000-0000-00001D180000}"/>
    <cellStyle name="Comma 3 5 3 3 6 3" xfId="6557" xr:uid="{00000000-0005-0000-0000-00001E180000}"/>
    <cellStyle name="Comma 3 5 3 3 7" xfId="2550" xr:uid="{00000000-0005-0000-0000-00001F180000}"/>
    <cellStyle name="Comma 3 5 3 3 8" xfId="4957" xr:uid="{00000000-0005-0000-0000-000020180000}"/>
    <cellStyle name="Comma 3 5 3 4" xfId="241" xr:uid="{00000000-0005-0000-0000-000021180000}"/>
    <cellStyle name="Comma 3 5 3 4 2" xfId="1042" xr:uid="{00000000-0005-0000-0000-000022180000}"/>
    <cellStyle name="Comma 3 5 3 4 2 2" xfId="3450" xr:uid="{00000000-0005-0000-0000-000023180000}"/>
    <cellStyle name="Comma 3 5 3 4 2 3" xfId="5857" xr:uid="{00000000-0005-0000-0000-000024180000}"/>
    <cellStyle name="Comma 3 5 3 4 3" xfId="1842" xr:uid="{00000000-0005-0000-0000-000025180000}"/>
    <cellStyle name="Comma 3 5 3 4 3 2" xfId="4250" xr:uid="{00000000-0005-0000-0000-000026180000}"/>
    <cellStyle name="Comma 3 5 3 4 3 3" xfId="6657" xr:uid="{00000000-0005-0000-0000-000027180000}"/>
    <cellStyle name="Comma 3 5 3 4 4" xfId="2650" xr:uid="{00000000-0005-0000-0000-000028180000}"/>
    <cellStyle name="Comma 3 5 3 4 5" xfId="5057" xr:uid="{00000000-0005-0000-0000-000029180000}"/>
    <cellStyle name="Comma 3 5 3 5" xfId="441" xr:uid="{00000000-0005-0000-0000-00002A180000}"/>
    <cellStyle name="Comma 3 5 3 5 2" xfId="1242" xr:uid="{00000000-0005-0000-0000-00002B180000}"/>
    <cellStyle name="Comma 3 5 3 5 2 2" xfId="3650" xr:uid="{00000000-0005-0000-0000-00002C180000}"/>
    <cellStyle name="Comma 3 5 3 5 2 3" xfId="6057" xr:uid="{00000000-0005-0000-0000-00002D180000}"/>
    <cellStyle name="Comma 3 5 3 5 3" xfId="2042" xr:uid="{00000000-0005-0000-0000-00002E180000}"/>
    <cellStyle name="Comma 3 5 3 5 3 2" xfId="4450" xr:uid="{00000000-0005-0000-0000-00002F180000}"/>
    <cellStyle name="Comma 3 5 3 5 3 3" xfId="6857" xr:uid="{00000000-0005-0000-0000-000030180000}"/>
    <cellStyle name="Comma 3 5 3 5 4" xfId="2850" xr:uid="{00000000-0005-0000-0000-000031180000}"/>
    <cellStyle name="Comma 3 5 3 5 5" xfId="5257" xr:uid="{00000000-0005-0000-0000-000032180000}"/>
    <cellStyle name="Comma 3 5 3 6" xfId="641" xr:uid="{00000000-0005-0000-0000-000033180000}"/>
    <cellStyle name="Comma 3 5 3 6 2" xfId="1442" xr:uid="{00000000-0005-0000-0000-000034180000}"/>
    <cellStyle name="Comma 3 5 3 6 2 2" xfId="3850" xr:uid="{00000000-0005-0000-0000-000035180000}"/>
    <cellStyle name="Comma 3 5 3 6 2 3" xfId="6257" xr:uid="{00000000-0005-0000-0000-000036180000}"/>
    <cellStyle name="Comma 3 5 3 6 3" xfId="2242" xr:uid="{00000000-0005-0000-0000-000037180000}"/>
    <cellStyle name="Comma 3 5 3 6 3 2" xfId="4650" xr:uid="{00000000-0005-0000-0000-000038180000}"/>
    <cellStyle name="Comma 3 5 3 6 3 3" xfId="7057" xr:uid="{00000000-0005-0000-0000-000039180000}"/>
    <cellStyle name="Comma 3 5 3 6 4" xfId="3050" xr:uid="{00000000-0005-0000-0000-00003A180000}"/>
    <cellStyle name="Comma 3 5 3 6 5" xfId="5457" xr:uid="{00000000-0005-0000-0000-00003B180000}"/>
    <cellStyle name="Comma 3 5 3 7" xfId="842" xr:uid="{00000000-0005-0000-0000-00003C180000}"/>
    <cellStyle name="Comma 3 5 3 7 2" xfId="3250" xr:uid="{00000000-0005-0000-0000-00003D180000}"/>
    <cellStyle name="Comma 3 5 3 7 3" xfId="5657" xr:uid="{00000000-0005-0000-0000-00003E180000}"/>
    <cellStyle name="Comma 3 5 3 8" xfId="1642" xr:uid="{00000000-0005-0000-0000-00003F180000}"/>
    <cellStyle name="Comma 3 5 3 8 2" xfId="4050" xr:uid="{00000000-0005-0000-0000-000040180000}"/>
    <cellStyle name="Comma 3 5 3 8 3" xfId="6457" xr:uid="{00000000-0005-0000-0000-000041180000}"/>
    <cellStyle name="Comma 3 5 3 9" xfId="2449" xr:uid="{00000000-0005-0000-0000-000042180000}"/>
    <cellStyle name="Comma 3 5 4" xfId="50" xr:uid="{00000000-0005-0000-0000-000043180000}"/>
    <cellStyle name="Comma 3 5 4 10" xfId="4866" xr:uid="{00000000-0005-0000-0000-000044180000}"/>
    <cellStyle name="Comma 3 5 4 2" xfId="101" xr:uid="{00000000-0005-0000-0000-000045180000}"/>
    <cellStyle name="Comma 3 5 4 2 2" xfId="201" xr:uid="{00000000-0005-0000-0000-000046180000}"/>
    <cellStyle name="Comma 3 5 4 2 2 2" xfId="401" xr:uid="{00000000-0005-0000-0000-000047180000}"/>
    <cellStyle name="Comma 3 5 4 2 2 2 2" xfId="1202" xr:uid="{00000000-0005-0000-0000-000048180000}"/>
    <cellStyle name="Comma 3 5 4 2 2 2 2 2" xfId="3610" xr:uid="{00000000-0005-0000-0000-000049180000}"/>
    <cellStyle name="Comma 3 5 4 2 2 2 2 3" xfId="6017" xr:uid="{00000000-0005-0000-0000-00004A180000}"/>
    <cellStyle name="Comma 3 5 4 2 2 2 3" xfId="2002" xr:uid="{00000000-0005-0000-0000-00004B180000}"/>
    <cellStyle name="Comma 3 5 4 2 2 2 3 2" xfId="4410" xr:uid="{00000000-0005-0000-0000-00004C180000}"/>
    <cellStyle name="Comma 3 5 4 2 2 2 3 3" xfId="6817" xr:uid="{00000000-0005-0000-0000-00004D180000}"/>
    <cellStyle name="Comma 3 5 4 2 2 2 4" xfId="2810" xr:uid="{00000000-0005-0000-0000-00004E180000}"/>
    <cellStyle name="Comma 3 5 4 2 2 2 5" xfId="5217" xr:uid="{00000000-0005-0000-0000-00004F180000}"/>
    <cellStyle name="Comma 3 5 4 2 2 3" xfId="601" xr:uid="{00000000-0005-0000-0000-000050180000}"/>
    <cellStyle name="Comma 3 5 4 2 2 3 2" xfId="1402" xr:uid="{00000000-0005-0000-0000-000051180000}"/>
    <cellStyle name="Comma 3 5 4 2 2 3 2 2" xfId="3810" xr:uid="{00000000-0005-0000-0000-000052180000}"/>
    <cellStyle name="Comma 3 5 4 2 2 3 2 3" xfId="6217" xr:uid="{00000000-0005-0000-0000-000053180000}"/>
    <cellStyle name="Comma 3 5 4 2 2 3 3" xfId="2202" xr:uid="{00000000-0005-0000-0000-000054180000}"/>
    <cellStyle name="Comma 3 5 4 2 2 3 3 2" xfId="4610" xr:uid="{00000000-0005-0000-0000-000055180000}"/>
    <cellStyle name="Comma 3 5 4 2 2 3 3 3" xfId="7017" xr:uid="{00000000-0005-0000-0000-000056180000}"/>
    <cellStyle name="Comma 3 5 4 2 2 3 4" xfId="3010" xr:uid="{00000000-0005-0000-0000-000057180000}"/>
    <cellStyle name="Comma 3 5 4 2 2 3 5" xfId="5417" xr:uid="{00000000-0005-0000-0000-000058180000}"/>
    <cellStyle name="Comma 3 5 4 2 2 4" xfId="801" xr:uid="{00000000-0005-0000-0000-000059180000}"/>
    <cellStyle name="Comma 3 5 4 2 2 4 2" xfId="1602" xr:uid="{00000000-0005-0000-0000-00005A180000}"/>
    <cellStyle name="Comma 3 5 4 2 2 4 2 2" xfId="4010" xr:uid="{00000000-0005-0000-0000-00005B180000}"/>
    <cellStyle name="Comma 3 5 4 2 2 4 2 3" xfId="6417" xr:uid="{00000000-0005-0000-0000-00005C180000}"/>
    <cellStyle name="Comma 3 5 4 2 2 4 3" xfId="2402" xr:uid="{00000000-0005-0000-0000-00005D180000}"/>
    <cellStyle name="Comma 3 5 4 2 2 4 3 2" xfId="4810" xr:uid="{00000000-0005-0000-0000-00005E180000}"/>
    <cellStyle name="Comma 3 5 4 2 2 4 3 3" xfId="7217" xr:uid="{00000000-0005-0000-0000-00005F180000}"/>
    <cellStyle name="Comma 3 5 4 2 2 4 4" xfId="3210" xr:uid="{00000000-0005-0000-0000-000060180000}"/>
    <cellStyle name="Comma 3 5 4 2 2 4 5" xfId="5617" xr:uid="{00000000-0005-0000-0000-000061180000}"/>
    <cellStyle name="Comma 3 5 4 2 2 5" xfId="1002" xr:uid="{00000000-0005-0000-0000-000062180000}"/>
    <cellStyle name="Comma 3 5 4 2 2 5 2" xfId="3410" xr:uid="{00000000-0005-0000-0000-000063180000}"/>
    <cellStyle name="Comma 3 5 4 2 2 5 3" xfId="5817" xr:uid="{00000000-0005-0000-0000-000064180000}"/>
    <cellStyle name="Comma 3 5 4 2 2 6" xfId="1802" xr:uid="{00000000-0005-0000-0000-000065180000}"/>
    <cellStyle name="Comma 3 5 4 2 2 6 2" xfId="4210" xr:uid="{00000000-0005-0000-0000-000066180000}"/>
    <cellStyle name="Comma 3 5 4 2 2 6 3" xfId="6617" xr:uid="{00000000-0005-0000-0000-000067180000}"/>
    <cellStyle name="Comma 3 5 4 2 2 7" xfId="2610" xr:uid="{00000000-0005-0000-0000-000068180000}"/>
    <cellStyle name="Comma 3 5 4 2 2 8" xfId="5017" xr:uid="{00000000-0005-0000-0000-000069180000}"/>
    <cellStyle name="Comma 3 5 4 2 3" xfId="301" xr:uid="{00000000-0005-0000-0000-00006A180000}"/>
    <cellStyle name="Comma 3 5 4 2 3 2" xfId="1102" xr:uid="{00000000-0005-0000-0000-00006B180000}"/>
    <cellStyle name="Comma 3 5 4 2 3 2 2" xfId="3510" xr:uid="{00000000-0005-0000-0000-00006C180000}"/>
    <cellStyle name="Comma 3 5 4 2 3 2 3" xfId="5917" xr:uid="{00000000-0005-0000-0000-00006D180000}"/>
    <cellStyle name="Comma 3 5 4 2 3 3" xfId="1902" xr:uid="{00000000-0005-0000-0000-00006E180000}"/>
    <cellStyle name="Comma 3 5 4 2 3 3 2" xfId="4310" xr:uid="{00000000-0005-0000-0000-00006F180000}"/>
    <cellStyle name="Comma 3 5 4 2 3 3 3" xfId="6717" xr:uid="{00000000-0005-0000-0000-000070180000}"/>
    <cellStyle name="Comma 3 5 4 2 3 4" xfId="2710" xr:uid="{00000000-0005-0000-0000-000071180000}"/>
    <cellStyle name="Comma 3 5 4 2 3 5" xfId="5117" xr:uid="{00000000-0005-0000-0000-000072180000}"/>
    <cellStyle name="Comma 3 5 4 2 4" xfId="501" xr:uid="{00000000-0005-0000-0000-000073180000}"/>
    <cellStyle name="Comma 3 5 4 2 4 2" xfId="1302" xr:uid="{00000000-0005-0000-0000-000074180000}"/>
    <cellStyle name="Comma 3 5 4 2 4 2 2" xfId="3710" xr:uid="{00000000-0005-0000-0000-000075180000}"/>
    <cellStyle name="Comma 3 5 4 2 4 2 3" xfId="6117" xr:uid="{00000000-0005-0000-0000-000076180000}"/>
    <cellStyle name="Comma 3 5 4 2 4 3" xfId="2102" xr:uid="{00000000-0005-0000-0000-000077180000}"/>
    <cellStyle name="Comma 3 5 4 2 4 3 2" xfId="4510" xr:uid="{00000000-0005-0000-0000-000078180000}"/>
    <cellStyle name="Comma 3 5 4 2 4 3 3" xfId="6917" xr:uid="{00000000-0005-0000-0000-000079180000}"/>
    <cellStyle name="Comma 3 5 4 2 4 4" xfId="2910" xr:uid="{00000000-0005-0000-0000-00007A180000}"/>
    <cellStyle name="Comma 3 5 4 2 4 5" xfId="5317" xr:uid="{00000000-0005-0000-0000-00007B180000}"/>
    <cellStyle name="Comma 3 5 4 2 5" xfId="701" xr:uid="{00000000-0005-0000-0000-00007C180000}"/>
    <cellStyle name="Comma 3 5 4 2 5 2" xfId="1502" xr:uid="{00000000-0005-0000-0000-00007D180000}"/>
    <cellStyle name="Comma 3 5 4 2 5 2 2" xfId="3910" xr:uid="{00000000-0005-0000-0000-00007E180000}"/>
    <cellStyle name="Comma 3 5 4 2 5 2 3" xfId="6317" xr:uid="{00000000-0005-0000-0000-00007F180000}"/>
    <cellStyle name="Comma 3 5 4 2 5 3" xfId="2302" xr:uid="{00000000-0005-0000-0000-000080180000}"/>
    <cellStyle name="Comma 3 5 4 2 5 3 2" xfId="4710" xr:uid="{00000000-0005-0000-0000-000081180000}"/>
    <cellStyle name="Comma 3 5 4 2 5 3 3" xfId="7117" xr:uid="{00000000-0005-0000-0000-000082180000}"/>
    <cellStyle name="Comma 3 5 4 2 5 4" xfId="3110" xr:uid="{00000000-0005-0000-0000-000083180000}"/>
    <cellStyle name="Comma 3 5 4 2 5 5" xfId="5517" xr:uid="{00000000-0005-0000-0000-000084180000}"/>
    <cellStyle name="Comma 3 5 4 2 6" xfId="902" xr:uid="{00000000-0005-0000-0000-000085180000}"/>
    <cellStyle name="Comma 3 5 4 2 6 2" xfId="3310" xr:uid="{00000000-0005-0000-0000-000086180000}"/>
    <cellStyle name="Comma 3 5 4 2 6 3" xfId="5717" xr:uid="{00000000-0005-0000-0000-000087180000}"/>
    <cellStyle name="Comma 3 5 4 2 7" xfId="1702" xr:uid="{00000000-0005-0000-0000-000088180000}"/>
    <cellStyle name="Comma 3 5 4 2 7 2" xfId="4110" xr:uid="{00000000-0005-0000-0000-000089180000}"/>
    <cellStyle name="Comma 3 5 4 2 7 3" xfId="6517" xr:uid="{00000000-0005-0000-0000-00008A180000}"/>
    <cellStyle name="Comma 3 5 4 2 8" xfId="2510" xr:uid="{00000000-0005-0000-0000-00008B180000}"/>
    <cellStyle name="Comma 3 5 4 2 9" xfId="4917" xr:uid="{00000000-0005-0000-0000-00008C180000}"/>
    <cellStyle name="Comma 3 5 4 3" xfId="151" xr:uid="{00000000-0005-0000-0000-00008D180000}"/>
    <cellStyle name="Comma 3 5 4 3 2" xfId="351" xr:uid="{00000000-0005-0000-0000-00008E180000}"/>
    <cellStyle name="Comma 3 5 4 3 2 2" xfId="1152" xr:uid="{00000000-0005-0000-0000-00008F180000}"/>
    <cellStyle name="Comma 3 5 4 3 2 2 2" xfId="3560" xr:uid="{00000000-0005-0000-0000-000090180000}"/>
    <cellStyle name="Comma 3 5 4 3 2 2 3" xfId="5967" xr:uid="{00000000-0005-0000-0000-000091180000}"/>
    <cellStyle name="Comma 3 5 4 3 2 3" xfId="1952" xr:uid="{00000000-0005-0000-0000-000092180000}"/>
    <cellStyle name="Comma 3 5 4 3 2 3 2" xfId="4360" xr:uid="{00000000-0005-0000-0000-000093180000}"/>
    <cellStyle name="Comma 3 5 4 3 2 3 3" xfId="6767" xr:uid="{00000000-0005-0000-0000-000094180000}"/>
    <cellStyle name="Comma 3 5 4 3 2 4" xfId="2760" xr:uid="{00000000-0005-0000-0000-000095180000}"/>
    <cellStyle name="Comma 3 5 4 3 2 5" xfId="5167" xr:uid="{00000000-0005-0000-0000-000096180000}"/>
    <cellStyle name="Comma 3 5 4 3 3" xfId="551" xr:uid="{00000000-0005-0000-0000-000097180000}"/>
    <cellStyle name="Comma 3 5 4 3 3 2" xfId="1352" xr:uid="{00000000-0005-0000-0000-000098180000}"/>
    <cellStyle name="Comma 3 5 4 3 3 2 2" xfId="3760" xr:uid="{00000000-0005-0000-0000-000099180000}"/>
    <cellStyle name="Comma 3 5 4 3 3 2 3" xfId="6167" xr:uid="{00000000-0005-0000-0000-00009A180000}"/>
    <cellStyle name="Comma 3 5 4 3 3 3" xfId="2152" xr:uid="{00000000-0005-0000-0000-00009B180000}"/>
    <cellStyle name="Comma 3 5 4 3 3 3 2" xfId="4560" xr:uid="{00000000-0005-0000-0000-00009C180000}"/>
    <cellStyle name="Comma 3 5 4 3 3 3 3" xfId="6967" xr:uid="{00000000-0005-0000-0000-00009D180000}"/>
    <cellStyle name="Comma 3 5 4 3 3 4" xfId="2960" xr:uid="{00000000-0005-0000-0000-00009E180000}"/>
    <cellStyle name="Comma 3 5 4 3 3 5" xfId="5367" xr:uid="{00000000-0005-0000-0000-00009F180000}"/>
    <cellStyle name="Comma 3 5 4 3 4" xfId="751" xr:uid="{00000000-0005-0000-0000-0000A0180000}"/>
    <cellStyle name="Comma 3 5 4 3 4 2" xfId="1552" xr:uid="{00000000-0005-0000-0000-0000A1180000}"/>
    <cellStyle name="Comma 3 5 4 3 4 2 2" xfId="3960" xr:uid="{00000000-0005-0000-0000-0000A2180000}"/>
    <cellStyle name="Comma 3 5 4 3 4 2 3" xfId="6367" xr:uid="{00000000-0005-0000-0000-0000A3180000}"/>
    <cellStyle name="Comma 3 5 4 3 4 3" xfId="2352" xr:uid="{00000000-0005-0000-0000-0000A4180000}"/>
    <cellStyle name="Comma 3 5 4 3 4 3 2" xfId="4760" xr:uid="{00000000-0005-0000-0000-0000A5180000}"/>
    <cellStyle name="Comma 3 5 4 3 4 3 3" xfId="7167" xr:uid="{00000000-0005-0000-0000-0000A6180000}"/>
    <cellStyle name="Comma 3 5 4 3 4 4" xfId="3160" xr:uid="{00000000-0005-0000-0000-0000A7180000}"/>
    <cellStyle name="Comma 3 5 4 3 4 5" xfId="5567" xr:uid="{00000000-0005-0000-0000-0000A8180000}"/>
    <cellStyle name="Comma 3 5 4 3 5" xfId="952" xr:uid="{00000000-0005-0000-0000-0000A9180000}"/>
    <cellStyle name="Comma 3 5 4 3 5 2" xfId="3360" xr:uid="{00000000-0005-0000-0000-0000AA180000}"/>
    <cellStyle name="Comma 3 5 4 3 5 3" xfId="5767" xr:uid="{00000000-0005-0000-0000-0000AB180000}"/>
    <cellStyle name="Comma 3 5 4 3 6" xfId="1752" xr:uid="{00000000-0005-0000-0000-0000AC180000}"/>
    <cellStyle name="Comma 3 5 4 3 6 2" xfId="4160" xr:uid="{00000000-0005-0000-0000-0000AD180000}"/>
    <cellStyle name="Comma 3 5 4 3 6 3" xfId="6567" xr:uid="{00000000-0005-0000-0000-0000AE180000}"/>
    <cellStyle name="Comma 3 5 4 3 7" xfId="2560" xr:uid="{00000000-0005-0000-0000-0000AF180000}"/>
    <cellStyle name="Comma 3 5 4 3 8" xfId="4967" xr:uid="{00000000-0005-0000-0000-0000B0180000}"/>
    <cellStyle name="Comma 3 5 4 4" xfId="251" xr:uid="{00000000-0005-0000-0000-0000B1180000}"/>
    <cellStyle name="Comma 3 5 4 4 2" xfId="1052" xr:uid="{00000000-0005-0000-0000-0000B2180000}"/>
    <cellStyle name="Comma 3 5 4 4 2 2" xfId="3460" xr:uid="{00000000-0005-0000-0000-0000B3180000}"/>
    <cellStyle name="Comma 3 5 4 4 2 3" xfId="5867" xr:uid="{00000000-0005-0000-0000-0000B4180000}"/>
    <cellStyle name="Comma 3 5 4 4 3" xfId="1852" xr:uid="{00000000-0005-0000-0000-0000B5180000}"/>
    <cellStyle name="Comma 3 5 4 4 3 2" xfId="4260" xr:uid="{00000000-0005-0000-0000-0000B6180000}"/>
    <cellStyle name="Comma 3 5 4 4 3 3" xfId="6667" xr:uid="{00000000-0005-0000-0000-0000B7180000}"/>
    <cellStyle name="Comma 3 5 4 4 4" xfId="2660" xr:uid="{00000000-0005-0000-0000-0000B8180000}"/>
    <cellStyle name="Comma 3 5 4 4 5" xfId="5067" xr:uid="{00000000-0005-0000-0000-0000B9180000}"/>
    <cellStyle name="Comma 3 5 4 5" xfId="451" xr:uid="{00000000-0005-0000-0000-0000BA180000}"/>
    <cellStyle name="Comma 3 5 4 5 2" xfId="1252" xr:uid="{00000000-0005-0000-0000-0000BB180000}"/>
    <cellStyle name="Comma 3 5 4 5 2 2" xfId="3660" xr:uid="{00000000-0005-0000-0000-0000BC180000}"/>
    <cellStyle name="Comma 3 5 4 5 2 3" xfId="6067" xr:uid="{00000000-0005-0000-0000-0000BD180000}"/>
    <cellStyle name="Comma 3 5 4 5 3" xfId="2052" xr:uid="{00000000-0005-0000-0000-0000BE180000}"/>
    <cellStyle name="Comma 3 5 4 5 3 2" xfId="4460" xr:uid="{00000000-0005-0000-0000-0000BF180000}"/>
    <cellStyle name="Comma 3 5 4 5 3 3" xfId="6867" xr:uid="{00000000-0005-0000-0000-0000C0180000}"/>
    <cellStyle name="Comma 3 5 4 5 4" xfId="2860" xr:uid="{00000000-0005-0000-0000-0000C1180000}"/>
    <cellStyle name="Comma 3 5 4 5 5" xfId="5267" xr:uid="{00000000-0005-0000-0000-0000C2180000}"/>
    <cellStyle name="Comma 3 5 4 6" xfId="651" xr:uid="{00000000-0005-0000-0000-0000C3180000}"/>
    <cellStyle name="Comma 3 5 4 6 2" xfId="1452" xr:uid="{00000000-0005-0000-0000-0000C4180000}"/>
    <cellStyle name="Comma 3 5 4 6 2 2" xfId="3860" xr:uid="{00000000-0005-0000-0000-0000C5180000}"/>
    <cellStyle name="Comma 3 5 4 6 2 3" xfId="6267" xr:uid="{00000000-0005-0000-0000-0000C6180000}"/>
    <cellStyle name="Comma 3 5 4 6 3" xfId="2252" xr:uid="{00000000-0005-0000-0000-0000C7180000}"/>
    <cellStyle name="Comma 3 5 4 6 3 2" xfId="4660" xr:uid="{00000000-0005-0000-0000-0000C8180000}"/>
    <cellStyle name="Comma 3 5 4 6 3 3" xfId="7067" xr:uid="{00000000-0005-0000-0000-0000C9180000}"/>
    <cellStyle name="Comma 3 5 4 6 4" xfId="3060" xr:uid="{00000000-0005-0000-0000-0000CA180000}"/>
    <cellStyle name="Comma 3 5 4 6 5" xfId="5467" xr:uid="{00000000-0005-0000-0000-0000CB180000}"/>
    <cellStyle name="Comma 3 5 4 7" xfId="852" xr:uid="{00000000-0005-0000-0000-0000CC180000}"/>
    <cellStyle name="Comma 3 5 4 7 2" xfId="3260" xr:uid="{00000000-0005-0000-0000-0000CD180000}"/>
    <cellStyle name="Comma 3 5 4 7 3" xfId="5667" xr:uid="{00000000-0005-0000-0000-0000CE180000}"/>
    <cellStyle name="Comma 3 5 4 8" xfId="1652" xr:uid="{00000000-0005-0000-0000-0000CF180000}"/>
    <cellStyle name="Comma 3 5 4 8 2" xfId="4060" xr:uid="{00000000-0005-0000-0000-0000D0180000}"/>
    <cellStyle name="Comma 3 5 4 8 3" xfId="6467" xr:uid="{00000000-0005-0000-0000-0000D1180000}"/>
    <cellStyle name="Comma 3 5 4 9" xfId="2459" xr:uid="{00000000-0005-0000-0000-0000D2180000}"/>
    <cellStyle name="Comma 3 5 5" xfId="60" xr:uid="{00000000-0005-0000-0000-0000D3180000}"/>
    <cellStyle name="Comma 3 5 5 10" xfId="4876" xr:uid="{00000000-0005-0000-0000-0000D4180000}"/>
    <cellStyle name="Comma 3 5 5 2" xfId="111" xr:uid="{00000000-0005-0000-0000-0000D5180000}"/>
    <cellStyle name="Comma 3 5 5 2 2" xfId="211" xr:uid="{00000000-0005-0000-0000-0000D6180000}"/>
    <cellStyle name="Comma 3 5 5 2 2 2" xfId="411" xr:uid="{00000000-0005-0000-0000-0000D7180000}"/>
    <cellStyle name="Comma 3 5 5 2 2 2 2" xfId="1212" xr:uid="{00000000-0005-0000-0000-0000D8180000}"/>
    <cellStyle name="Comma 3 5 5 2 2 2 2 2" xfId="3620" xr:uid="{00000000-0005-0000-0000-0000D9180000}"/>
    <cellStyle name="Comma 3 5 5 2 2 2 2 3" xfId="6027" xr:uid="{00000000-0005-0000-0000-0000DA180000}"/>
    <cellStyle name="Comma 3 5 5 2 2 2 3" xfId="2012" xr:uid="{00000000-0005-0000-0000-0000DB180000}"/>
    <cellStyle name="Comma 3 5 5 2 2 2 3 2" xfId="4420" xr:uid="{00000000-0005-0000-0000-0000DC180000}"/>
    <cellStyle name="Comma 3 5 5 2 2 2 3 3" xfId="6827" xr:uid="{00000000-0005-0000-0000-0000DD180000}"/>
    <cellStyle name="Comma 3 5 5 2 2 2 4" xfId="2820" xr:uid="{00000000-0005-0000-0000-0000DE180000}"/>
    <cellStyle name="Comma 3 5 5 2 2 2 5" xfId="5227" xr:uid="{00000000-0005-0000-0000-0000DF180000}"/>
    <cellStyle name="Comma 3 5 5 2 2 3" xfId="611" xr:uid="{00000000-0005-0000-0000-0000E0180000}"/>
    <cellStyle name="Comma 3 5 5 2 2 3 2" xfId="1412" xr:uid="{00000000-0005-0000-0000-0000E1180000}"/>
    <cellStyle name="Comma 3 5 5 2 2 3 2 2" xfId="3820" xr:uid="{00000000-0005-0000-0000-0000E2180000}"/>
    <cellStyle name="Comma 3 5 5 2 2 3 2 3" xfId="6227" xr:uid="{00000000-0005-0000-0000-0000E3180000}"/>
    <cellStyle name="Comma 3 5 5 2 2 3 3" xfId="2212" xr:uid="{00000000-0005-0000-0000-0000E4180000}"/>
    <cellStyle name="Comma 3 5 5 2 2 3 3 2" xfId="4620" xr:uid="{00000000-0005-0000-0000-0000E5180000}"/>
    <cellStyle name="Comma 3 5 5 2 2 3 3 3" xfId="7027" xr:uid="{00000000-0005-0000-0000-0000E6180000}"/>
    <cellStyle name="Comma 3 5 5 2 2 3 4" xfId="3020" xr:uid="{00000000-0005-0000-0000-0000E7180000}"/>
    <cellStyle name="Comma 3 5 5 2 2 3 5" xfId="5427" xr:uid="{00000000-0005-0000-0000-0000E8180000}"/>
    <cellStyle name="Comma 3 5 5 2 2 4" xfId="811" xr:uid="{00000000-0005-0000-0000-0000E9180000}"/>
    <cellStyle name="Comma 3 5 5 2 2 4 2" xfId="1612" xr:uid="{00000000-0005-0000-0000-0000EA180000}"/>
    <cellStyle name="Comma 3 5 5 2 2 4 2 2" xfId="4020" xr:uid="{00000000-0005-0000-0000-0000EB180000}"/>
    <cellStyle name="Comma 3 5 5 2 2 4 2 3" xfId="6427" xr:uid="{00000000-0005-0000-0000-0000EC180000}"/>
    <cellStyle name="Comma 3 5 5 2 2 4 3" xfId="2412" xr:uid="{00000000-0005-0000-0000-0000ED180000}"/>
    <cellStyle name="Comma 3 5 5 2 2 4 3 2" xfId="4820" xr:uid="{00000000-0005-0000-0000-0000EE180000}"/>
    <cellStyle name="Comma 3 5 5 2 2 4 3 3" xfId="7227" xr:uid="{00000000-0005-0000-0000-0000EF180000}"/>
    <cellStyle name="Comma 3 5 5 2 2 4 4" xfId="3220" xr:uid="{00000000-0005-0000-0000-0000F0180000}"/>
    <cellStyle name="Comma 3 5 5 2 2 4 5" xfId="5627" xr:uid="{00000000-0005-0000-0000-0000F1180000}"/>
    <cellStyle name="Comma 3 5 5 2 2 5" xfId="1012" xr:uid="{00000000-0005-0000-0000-0000F2180000}"/>
    <cellStyle name="Comma 3 5 5 2 2 5 2" xfId="3420" xr:uid="{00000000-0005-0000-0000-0000F3180000}"/>
    <cellStyle name="Comma 3 5 5 2 2 5 3" xfId="5827" xr:uid="{00000000-0005-0000-0000-0000F4180000}"/>
    <cellStyle name="Comma 3 5 5 2 2 6" xfId="1812" xr:uid="{00000000-0005-0000-0000-0000F5180000}"/>
    <cellStyle name="Comma 3 5 5 2 2 6 2" xfId="4220" xr:uid="{00000000-0005-0000-0000-0000F6180000}"/>
    <cellStyle name="Comma 3 5 5 2 2 6 3" xfId="6627" xr:uid="{00000000-0005-0000-0000-0000F7180000}"/>
    <cellStyle name="Comma 3 5 5 2 2 7" xfId="2620" xr:uid="{00000000-0005-0000-0000-0000F8180000}"/>
    <cellStyle name="Comma 3 5 5 2 2 8" xfId="5027" xr:uid="{00000000-0005-0000-0000-0000F9180000}"/>
    <cellStyle name="Comma 3 5 5 2 3" xfId="311" xr:uid="{00000000-0005-0000-0000-0000FA180000}"/>
    <cellStyle name="Comma 3 5 5 2 3 2" xfId="1112" xr:uid="{00000000-0005-0000-0000-0000FB180000}"/>
    <cellStyle name="Comma 3 5 5 2 3 2 2" xfId="3520" xr:uid="{00000000-0005-0000-0000-0000FC180000}"/>
    <cellStyle name="Comma 3 5 5 2 3 2 3" xfId="5927" xr:uid="{00000000-0005-0000-0000-0000FD180000}"/>
    <cellStyle name="Comma 3 5 5 2 3 3" xfId="1912" xr:uid="{00000000-0005-0000-0000-0000FE180000}"/>
    <cellStyle name="Comma 3 5 5 2 3 3 2" xfId="4320" xr:uid="{00000000-0005-0000-0000-0000FF180000}"/>
    <cellStyle name="Comma 3 5 5 2 3 3 3" xfId="6727" xr:uid="{00000000-0005-0000-0000-000000190000}"/>
    <cellStyle name="Comma 3 5 5 2 3 4" xfId="2720" xr:uid="{00000000-0005-0000-0000-000001190000}"/>
    <cellStyle name="Comma 3 5 5 2 3 5" xfId="5127" xr:uid="{00000000-0005-0000-0000-000002190000}"/>
    <cellStyle name="Comma 3 5 5 2 4" xfId="511" xr:uid="{00000000-0005-0000-0000-000003190000}"/>
    <cellStyle name="Comma 3 5 5 2 4 2" xfId="1312" xr:uid="{00000000-0005-0000-0000-000004190000}"/>
    <cellStyle name="Comma 3 5 5 2 4 2 2" xfId="3720" xr:uid="{00000000-0005-0000-0000-000005190000}"/>
    <cellStyle name="Comma 3 5 5 2 4 2 3" xfId="6127" xr:uid="{00000000-0005-0000-0000-000006190000}"/>
    <cellStyle name="Comma 3 5 5 2 4 3" xfId="2112" xr:uid="{00000000-0005-0000-0000-000007190000}"/>
    <cellStyle name="Comma 3 5 5 2 4 3 2" xfId="4520" xr:uid="{00000000-0005-0000-0000-000008190000}"/>
    <cellStyle name="Comma 3 5 5 2 4 3 3" xfId="6927" xr:uid="{00000000-0005-0000-0000-000009190000}"/>
    <cellStyle name="Comma 3 5 5 2 4 4" xfId="2920" xr:uid="{00000000-0005-0000-0000-00000A190000}"/>
    <cellStyle name="Comma 3 5 5 2 4 5" xfId="5327" xr:uid="{00000000-0005-0000-0000-00000B190000}"/>
    <cellStyle name="Comma 3 5 5 2 5" xfId="711" xr:uid="{00000000-0005-0000-0000-00000C190000}"/>
    <cellStyle name="Comma 3 5 5 2 5 2" xfId="1512" xr:uid="{00000000-0005-0000-0000-00000D190000}"/>
    <cellStyle name="Comma 3 5 5 2 5 2 2" xfId="3920" xr:uid="{00000000-0005-0000-0000-00000E190000}"/>
    <cellStyle name="Comma 3 5 5 2 5 2 3" xfId="6327" xr:uid="{00000000-0005-0000-0000-00000F190000}"/>
    <cellStyle name="Comma 3 5 5 2 5 3" xfId="2312" xr:uid="{00000000-0005-0000-0000-000010190000}"/>
    <cellStyle name="Comma 3 5 5 2 5 3 2" xfId="4720" xr:uid="{00000000-0005-0000-0000-000011190000}"/>
    <cellStyle name="Comma 3 5 5 2 5 3 3" xfId="7127" xr:uid="{00000000-0005-0000-0000-000012190000}"/>
    <cellStyle name="Comma 3 5 5 2 5 4" xfId="3120" xr:uid="{00000000-0005-0000-0000-000013190000}"/>
    <cellStyle name="Comma 3 5 5 2 5 5" xfId="5527" xr:uid="{00000000-0005-0000-0000-000014190000}"/>
    <cellStyle name="Comma 3 5 5 2 6" xfId="912" xr:uid="{00000000-0005-0000-0000-000015190000}"/>
    <cellStyle name="Comma 3 5 5 2 6 2" xfId="3320" xr:uid="{00000000-0005-0000-0000-000016190000}"/>
    <cellStyle name="Comma 3 5 5 2 6 3" xfId="5727" xr:uid="{00000000-0005-0000-0000-000017190000}"/>
    <cellStyle name="Comma 3 5 5 2 7" xfId="1712" xr:uid="{00000000-0005-0000-0000-000018190000}"/>
    <cellStyle name="Comma 3 5 5 2 7 2" xfId="4120" xr:uid="{00000000-0005-0000-0000-000019190000}"/>
    <cellStyle name="Comma 3 5 5 2 7 3" xfId="6527" xr:uid="{00000000-0005-0000-0000-00001A190000}"/>
    <cellStyle name="Comma 3 5 5 2 8" xfId="2520" xr:uid="{00000000-0005-0000-0000-00001B190000}"/>
    <cellStyle name="Comma 3 5 5 2 9" xfId="4927" xr:uid="{00000000-0005-0000-0000-00001C190000}"/>
    <cellStyle name="Comma 3 5 5 3" xfId="161" xr:uid="{00000000-0005-0000-0000-00001D190000}"/>
    <cellStyle name="Comma 3 5 5 3 2" xfId="361" xr:uid="{00000000-0005-0000-0000-00001E190000}"/>
    <cellStyle name="Comma 3 5 5 3 2 2" xfId="1162" xr:uid="{00000000-0005-0000-0000-00001F190000}"/>
    <cellStyle name="Comma 3 5 5 3 2 2 2" xfId="3570" xr:uid="{00000000-0005-0000-0000-000020190000}"/>
    <cellStyle name="Comma 3 5 5 3 2 2 3" xfId="5977" xr:uid="{00000000-0005-0000-0000-000021190000}"/>
    <cellStyle name="Comma 3 5 5 3 2 3" xfId="1962" xr:uid="{00000000-0005-0000-0000-000022190000}"/>
    <cellStyle name="Comma 3 5 5 3 2 3 2" xfId="4370" xr:uid="{00000000-0005-0000-0000-000023190000}"/>
    <cellStyle name="Comma 3 5 5 3 2 3 3" xfId="6777" xr:uid="{00000000-0005-0000-0000-000024190000}"/>
    <cellStyle name="Comma 3 5 5 3 2 4" xfId="2770" xr:uid="{00000000-0005-0000-0000-000025190000}"/>
    <cellStyle name="Comma 3 5 5 3 2 5" xfId="5177" xr:uid="{00000000-0005-0000-0000-000026190000}"/>
    <cellStyle name="Comma 3 5 5 3 3" xfId="561" xr:uid="{00000000-0005-0000-0000-000027190000}"/>
    <cellStyle name="Comma 3 5 5 3 3 2" xfId="1362" xr:uid="{00000000-0005-0000-0000-000028190000}"/>
    <cellStyle name="Comma 3 5 5 3 3 2 2" xfId="3770" xr:uid="{00000000-0005-0000-0000-000029190000}"/>
    <cellStyle name="Comma 3 5 5 3 3 2 3" xfId="6177" xr:uid="{00000000-0005-0000-0000-00002A190000}"/>
    <cellStyle name="Comma 3 5 5 3 3 3" xfId="2162" xr:uid="{00000000-0005-0000-0000-00002B190000}"/>
    <cellStyle name="Comma 3 5 5 3 3 3 2" xfId="4570" xr:uid="{00000000-0005-0000-0000-00002C190000}"/>
    <cellStyle name="Comma 3 5 5 3 3 3 3" xfId="6977" xr:uid="{00000000-0005-0000-0000-00002D190000}"/>
    <cellStyle name="Comma 3 5 5 3 3 4" xfId="2970" xr:uid="{00000000-0005-0000-0000-00002E190000}"/>
    <cellStyle name="Comma 3 5 5 3 3 5" xfId="5377" xr:uid="{00000000-0005-0000-0000-00002F190000}"/>
    <cellStyle name="Comma 3 5 5 3 4" xfId="761" xr:uid="{00000000-0005-0000-0000-000030190000}"/>
    <cellStyle name="Comma 3 5 5 3 4 2" xfId="1562" xr:uid="{00000000-0005-0000-0000-000031190000}"/>
    <cellStyle name="Comma 3 5 5 3 4 2 2" xfId="3970" xr:uid="{00000000-0005-0000-0000-000032190000}"/>
    <cellStyle name="Comma 3 5 5 3 4 2 3" xfId="6377" xr:uid="{00000000-0005-0000-0000-000033190000}"/>
    <cellStyle name="Comma 3 5 5 3 4 3" xfId="2362" xr:uid="{00000000-0005-0000-0000-000034190000}"/>
    <cellStyle name="Comma 3 5 5 3 4 3 2" xfId="4770" xr:uid="{00000000-0005-0000-0000-000035190000}"/>
    <cellStyle name="Comma 3 5 5 3 4 3 3" xfId="7177" xr:uid="{00000000-0005-0000-0000-000036190000}"/>
    <cellStyle name="Comma 3 5 5 3 4 4" xfId="3170" xr:uid="{00000000-0005-0000-0000-000037190000}"/>
    <cellStyle name="Comma 3 5 5 3 4 5" xfId="5577" xr:uid="{00000000-0005-0000-0000-000038190000}"/>
    <cellStyle name="Comma 3 5 5 3 5" xfId="962" xr:uid="{00000000-0005-0000-0000-000039190000}"/>
    <cellStyle name="Comma 3 5 5 3 5 2" xfId="3370" xr:uid="{00000000-0005-0000-0000-00003A190000}"/>
    <cellStyle name="Comma 3 5 5 3 5 3" xfId="5777" xr:uid="{00000000-0005-0000-0000-00003B190000}"/>
    <cellStyle name="Comma 3 5 5 3 6" xfId="1762" xr:uid="{00000000-0005-0000-0000-00003C190000}"/>
    <cellStyle name="Comma 3 5 5 3 6 2" xfId="4170" xr:uid="{00000000-0005-0000-0000-00003D190000}"/>
    <cellStyle name="Comma 3 5 5 3 6 3" xfId="6577" xr:uid="{00000000-0005-0000-0000-00003E190000}"/>
    <cellStyle name="Comma 3 5 5 3 7" xfId="2570" xr:uid="{00000000-0005-0000-0000-00003F190000}"/>
    <cellStyle name="Comma 3 5 5 3 8" xfId="4977" xr:uid="{00000000-0005-0000-0000-000040190000}"/>
    <cellStyle name="Comma 3 5 5 4" xfId="261" xr:uid="{00000000-0005-0000-0000-000041190000}"/>
    <cellStyle name="Comma 3 5 5 4 2" xfId="1062" xr:uid="{00000000-0005-0000-0000-000042190000}"/>
    <cellStyle name="Comma 3 5 5 4 2 2" xfId="3470" xr:uid="{00000000-0005-0000-0000-000043190000}"/>
    <cellStyle name="Comma 3 5 5 4 2 3" xfId="5877" xr:uid="{00000000-0005-0000-0000-000044190000}"/>
    <cellStyle name="Comma 3 5 5 4 3" xfId="1862" xr:uid="{00000000-0005-0000-0000-000045190000}"/>
    <cellStyle name="Comma 3 5 5 4 3 2" xfId="4270" xr:uid="{00000000-0005-0000-0000-000046190000}"/>
    <cellStyle name="Comma 3 5 5 4 3 3" xfId="6677" xr:uid="{00000000-0005-0000-0000-000047190000}"/>
    <cellStyle name="Comma 3 5 5 4 4" xfId="2670" xr:uid="{00000000-0005-0000-0000-000048190000}"/>
    <cellStyle name="Comma 3 5 5 4 5" xfId="5077" xr:uid="{00000000-0005-0000-0000-000049190000}"/>
    <cellStyle name="Comma 3 5 5 5" xfId="461" xr:uid="{00000000-0005-0000-0000-00004A190000}"/>
    <cellStyle name="Comma 3 5 5 5 2" xfId="1262" xr:uid="{00000000-0005-0000-0000-00004B190000}"/>
    <cellStyle name="Comma 3 5 5 5 2 2" xfId="3670" xr:uid="{00000000-0005-0000-0000-00004C190000}"/>
    <cellStyle name="Comma 3 5 5 5 2 3" xfId="6077" xr:uid="{00000000-0005-0000-0000-00004D190000}"/>
    <cellStyle name="Comma 3 5 5 5 3" xfId="2062" xr:uid="{00000000-0005-0000-0000-00004E190000}"/>
    <cellStyle name="Comma 3 5 5 5 3 2" xfId="4470" xr:uid="{00000000-0005-0000-0000-00004F190000}"/>
    <cellStyle name="Comma 3 5 5 5 3 3" xfId="6877" xr:uid="{00000000-0005-0000-0000-000050190000}"/>
    <cellStyle name="Comma 3 5 5 5 4" xfId="2870" xr:uid="{00000000-0005-0000-0000-000051190000}"/>
    <cellStyle name="Comma 3 5 5 5 5" xfId="5277" xr:uid="{00000000-0005-0000-0000-000052190000}"/>
    <cellStyle name="Comma 3 5 5 6" xfId="661" xr:uid="{00000000-0005-0000-0000-000053190000}"/>
    <cellStyle name="Comma 3 5 5 6 2" xfId="1462" xr:uid="{00000000-0005-0000-0000-000054190000}"/>
    <cellStyle name="Comma 3 5 5 6 2 2" xfId="3870" xr:uid="{00000000-0005-0000-0000-000055190000}"/>
    <cellStyle name="Comma 3 5 5 6 2 3" xfId="6277" xr:uid="{00000000-0005-0000-0000-000056190000}"/>
    <cellStyle name="Comma 3 5 5 6 3" xfId="2262" xr:uid="{00000000-0005-0000-0000-000057190000}"/>
    <cellStyle name="Comma 3 5 5 6 3 2" xfId="4670" xr:uid="{00000000-0005-0000-0000-000058190000}"/>
    <cellStyle name="Comma 3 5 5 6 3 3" xfId="7077" xr:uid="{00000000-0005-0000-0000-000059190000}"/>
    <cellStyle name="Comma 3 5 5 6 4" xfId="3070" xr:uid="{00000000-0005-0000-0000-00005A190000}"/>
    <cellStyle name="Comma 3 5 5 6 5" xfId="5477" xr:uid="{00000000-0005-0000-0000-00005B190000}"/>
    <cellStyle name="Comma 3 5 5 7" xfId="862" xr:uid="{00000000-0005-0000-0000-00005C190000}"/>
    <cellStyle name="Comma 3 5 5 7 2" xfId="3270" xr:uid="{00000000-0005-0000-0000-00005D190000}"/>
    <cellStyle name="Comma 3 5 5 7 3" xfId="5677" xr:uid="{00000000-0005-0000-0000-00005E190000}"/>
    <cellStyle name="Comma 3 5 5 8" xfId="1662" xr:uid="{00000000-0005-0000-0000-00005F190000}"/>
    <cellStyle name="Comma 3 5 5 8 2" xfId="4070" xr:uid="{00000000-0005-0000-0000-000060190000}"/>
    <cellStyle name="Comma 3 5 5 8 3" xfId="6477" xr:uid="{00000000-0005-0000-0000-000061190000}"/>
    <cellStyle name="Comma 3 5 5 9" xfId="2469" xr:uid="{00000000-0005-0000-0000-000062190000}"/>
    <cellStyle name="Comma 3 5 6" xfId="71" xr:uid="{00000000-0005-0000-0000-000063190000}"/>
    <cellStyle name="Comma 3 5 6 2" xfId="171" xr:uid="{00000000-0005-0000-0000-000064190000}"/>
    <cellStyle name="Comma 3 5 6 2 2" xfId="371" xr:uid="{00000000-0005-0000-0000-000065190000}"/>
    <cellStyle name="Comma 3 5 6 2 2 2" xfId="1172" xr:uid="{00000000-0005-0000-0000-000066190000}"/>
    <cellStyle name="Comma 3 5 6 2 2 2 2" xfId="3580" xr:uid="{00000000-0005-0000-0000-000067190000}"/>
    <cellStyle name="Comma 3 5 6 2 2 2 3" xfId="5987" xr:uid="{00000000-0005-0000-0000-000068190000}"/>
    <cellStyle name="Comma 3 5 6 2 2 3" xfId="1972" xr:uid="{00000000-0005-0000-0000-000069190000}"/>
    <cellStyle name="Comma 3 5 6 2 2 3 2" xfId="4380" xr:uid="{00000000-0005-0000-0000-00006A190000}"/>
    <cellStyle name="Comma 3 5 6 2 2 3 3" xfId="6787" xr:uid="{00000000-0005-0000-0000-00006B190000}"/>
    <cellStyle name="Comma 3 5 6 2 2 4" xfId="2780" xr:uid="{00000000-0005-0000-0000-00006C190000}"/>
    <cellStyle name="Comma 3 5 6 2 2 5" xfId="5187" xr:uid="{00000000-0005-0000-0000-00006D190000}"/>
    <cellStyle name="Comma 3 5 6 2 3" xfId="571" xr:uid="{00000000-0005-0000-0000-00006E190000}"/>
    <cellStyle name="Comma 3 5 6 2 3 2" xfId="1372" xr:uid="{00000000-0005-0000-0000-00006F190000}"/>
    <cellStyle name="Comma 3 5 6 2 3 2 2" xfId="3780" xr:uid="{00000000-0005-0000-0000-000070190000}"/>
    <cellStyle name="Comma 3 5 6 2 3 2 3" xfId="6187" xr:uid="{00000000-0005-0000-0000-000071190000}"/>
    <cellStyle name="Comma 3 5 6 2 3 3" xfId="2172" xr:uid="{00000000-0005-0000-0000-000072190000}"/>
    <cellStyle name="Comma 3 5 6 2 3 3 2" xfId="4580" xr:uid="{00000000-0005-0000-0000-000073190000}"/>
    <cellStyle name="Comma 3 5 6 2 3 3 3" xfId="6987" xr:uid="{00000000-0005-0000-0000-000074190000}"/>
    <cellStyle name="Comma 3 5 6 2 3 4" xfId="2980" xr:uid="{00000000-0005-0000-0000-000075190000}"/>
    <cellStyle name="Comma 3 5 6 2 3 5" xfId="5387" xr:uid="{00000000-0005-0000-0000-000076190000}"/>
    <cellStyle name="Comma 3 5 6 2 4" xfId="771" xr:uid="{00000000-0005-0000-0000-000077190000}"/>
    <cellStyle name="Comma 3 5 6 2 4 2" xfId="1572" xr:uid="{00000000-0005-0000-0000-000078190000}"/>
    <cellStyle name="Comma 3 5 6 2 4 2 2" xfId="3980" xr:uid="{00000000-0005-0000-0000-000079190000}"/>
    <cellStyle name="Comma 3 5 6 2 4 2 3" xfId="6387" xr:uid="{00000000-0005-0000-0000-00007A190000}"/>
    <cellStyle name="Comma 3 5 6 2 4 3" xfId="2372" xr:uid="{00000000-0005-0000-0000-00007B190000}"/>
    <cellStyle name="Comma 3 5 6 2 4 3 2" xfId="4780" xr:uid="{00000000-0005-0000-0000-00007C190000}"/>
    <cellStyle name="Comma 3 5 6 2 4 3 3" xfId="7187" xr:uid="{00000000-0005-0000-0000-00007D190000}"/>
    <cellStyle name="Comma 3 5 6 2 4 4" xfId="3180" xr:uid="{00000000-0005-0000-0000-00007E190000}"/>
    <cellStyle name="Comma 3 5 6 2 4 5" xfId="5587" xr:uid="{00000000-0005-0000-0000-00007F190000}"/>
    <cellStyle name="Comma 3 5 6 2 5" xfId="972" xr:uid="{00000000-0005-0000-0000-000080190000}"/>
    <cellStyle name="Comma 3 5 6 2 5 2" xfId="3380" xr:uid="{00000000-0005-0000-0000-000081190000}"/>
    <cellStyle name="Comma 3 5 6 2 5 3" xfId="5787" xr:uid="{00000000-0005-0000-0000-000082190000}"/>
    <cellStyle name="Comma 3 5 6 2 6" xfId="1772" xr:uid="{00000000-0005-0000-0000-000083190000}"/>
    <cellStyle name="Comma 3 5 6 2 6 2" xfId="4180" xr:uid="{00000000-0005-0000-0000-000084190000}"/>
    <cellStyle name="Comma 3 5 6 2 6 3" xfId="6587" xr:uid="{00000000-0005-0000-0000-000085190000}"/>
    <cellStyle name="Comma 3 5 6 2 7" xfId="2580" xr:uid="{00000000-0005-0000-0000-000086190000}"/>
    <cellStyle name="Comma 3 5 6 2 8" xfId="4987" xr:uid="{00000000-0005-0000-0000-000087190000}"/>
    <cellStyle name="Comma 3 5 6 3" xfId="271" xr:uid="{00000000-0005-0000-0000-000088190000}"/>
    <cellStyle name="Comma 3 5 6 3 2" xfId="1072" xr:uid="{00000000-0005-0000-0000-000089190000}"/>
    <cellStyle name="Comma 3 5 6 3 2 2" xfId="3480" xr:uid="{00000000-0005-0000-0000-00008A190000}"/>
    <cellStyle name="Comma 3 5 6 3 2 3" xfId="5887" xr:uid="{00000000-0005-0000-0000-00008B190000}"/>
    <cellStyle name="Comma 3 5 6 3 3" xfId="1872" xr:uid="{00000000-0005-0000-0000-00008C190000}"/>
    <cellStyle name="Comma 3 5 6 3 3 2" xfId="4280" xr:uid="{00000000-0005-0000-0000-00008D190000}"/>
    <cellStyle name="Comma 3 5 6 3 3 3" xfId="6687" xr:uid="{00000000-0005-0000-0000-00008E190000}"/>
    <cellStyle name="Comma 3 5 6 3 4" xfId="2680" xr:uid="{00000000-0005-0000-0000-00008F190000}"/>
    <cellStyle name="Comma 3 5 6 3 5" xfId="5087" xr:uid="{00000000-0005-0000-0000-000090190000}"/>
    <cellStyle name="Comma 3 5 6 4" xfId="471" xr:uid="{00000000-0005-0000-0000-000091190000}"/>
    <cellStyle name="Comma 3 5 6 4 2" xfId="1272" xr:uid="{00000000-0005-0000-0000-000092190000}"/>
    <cellStyle name="Comma 3 5 6 4 2 2" xfId="3680" xr:uid="{00000000-0005-0000-0000-000093190000}"/>
    <cellStyle name="Comma 3 5 6 4 2 3" xfId="6087" xr:uid="{00000000-0005-0000-0000-000094190000}"/>
    <cellStyle name="Comma 3 5 6 4 3" xfId="2072" xr:uid="{00000000-0005-0000-0000-000095190000}"/>
    <cellStyle name="Comma 3 5 6 4 3 2" xfId="4480" xr:uid="{00000000-0005-0000-0000-000096190000}"/>
    <cellStyle name="Comma 3 5 6 4 3 3" xfId="6887" xr:uid="{00000000-0005-0000-0000-000097190000}"/>
    <cellStyle name="Comma 3 5 6 4 4" xfId="2880" xr:uid="{00000000-0005-0000-0000-000098190000}"/>
    <cellStyle name="Comma 3 5 6 4 5" xfId="5287" xr:uid="{00000000-0005-0000-0000-000099190000}"/>
    <cellStyle name="Comma 3 5 6 5" xfId="671" xr:uid="{00000000-0005-0000-0000-00009A190000}"/>
    <cellStyle name="Comma 3 5 6 5 2" xfId="1472" xr:uid="{00000000-0005-0000-0000-00009B190000}"/>
    <cellStyle name="Comma 3 5 6 5 2 2" xfId="3880" xr:uid="{00000000-0005-0000-0000-00009C190000}"/>
    <cellStyle name="Comma 3 5 6 5 2 3" xfId="6287" xr:uid="{00000000-0005-0000-0000-00009D190000}"/>
    <cellStyle name="Comma 3 5 6 5 3" xfId="2272" xr:uid="{00000000-0005-0000-0000-00009E190000}"/>
    <cellStyle name="Comma 3 5 6 5 3 2" xfId="4680" xr:uid="{00000000-0005-0000-0000-00009F190000}"/>
    <cellStyle name="Comma 3 5 6 5 3 3" xfId="7087" xr:uid="{00000000-0005-0000-0000-0000A0190000}"/>
    <cellStyle name="Comma 3 5 6 5 4" xfId="3080" xr:uid="{00000000-0005-0000-0000-0000A1190000}"/>
    <cellStyle name="Comma 3 5 6 5 5" xfId="5487" xr:uid="{00000000-0005-0000-0000-0000A2190000}"/>
    <cellStyle name="Comma 3 5 6 6" xfId="872" xr:uid="{00000000-0005-0000-0000-0000A3190000}"/>
    <cellStyle name="Comma 3 5 6 6 2" xfId="3280" xr:uid="{00000000-0005-0000-0000-0000A4190000}"/>
    <cellStyle name="Comma 3 5 6 6 3" xfId="5687" xr:uid="{00000000-0005-0000-0000-0000A5190000}"/>
    <cellStyle name="Comma 3 5 6 7" xfId="1672" xr:uid="{00000000-0005-0000-0000-0000A6190000}"/>
    <cellStyle name="Comma 3 5 6 7 2" xfId="4080" xr:uid="{00000000-0005-0000-0000-0000A7190000}"/>
    <cellStyle name="Comma 3 5 6 7 3" xfId="6487" xr:uid="{00000000-0005-0000-0000-0000A8190000}"/>
    <cellStyle name="Comma 3 5 6 8" xfId="2480" xr:uid="{00000000-0005-0000-0000-0000A9190000}"/>
    <cellStyle name="Comma 3 5 6 9" xfId="4887" xr:uid="{00000000-0005-0000-0000-0000AA190000}"/>
    <cellStyle name="Comma 3 5 7" xfId="121" xr:uid="{00000000-0005-0000-0000-0000AB190000}"/>
    <cellStyle name="Comma 3 5 7 2" xfId="321" xr:uid="{00000000-0005-0000-0000-0000AC190000}"/>
    <cellStyle name="Comma 3 5 7 2 2" xfId="1122" xr:uid="{00000000-0005-0000-0000-0000AD190000}"/>
    <cellStyle name="Comma 3 5 7 2 2 2" xfId="3530" xr:uid="{00000000-0005-0000-0000-0000AE190000}"/>
    <cellStyle name="Comma 3 5 7 2 2 3" xfId="5937" xr:uid="{00000000-0005-0000-0000-0000AF190000}"/>
    <cellStyle name="Comma 3 5 7 2 3" xfId="1922" xr:uid="{00000000-0005-0000-0000-0000B0190000}"/>
    <cellStyle name="Comma 3 5 7 2 3 2" xfId="4330" xr:uid="{00000000-0005-0000-0000-0000B1190000}"/>
    <cellStyle name="Comma 3 5 7 2 3 3" xfId="6737" xr:uid="{00000000-0005-0000-0000-0000B2190000}"/>
    <cellStyle name="Comma 3 5 7 2 4" xfId="2730" xr:uid="{00000000-0005-0000-0000-0000B3190000}"/>
    <cellStyle name="Comma 3 5 7 2 5" xfId="5137" xr:uid="{00000000-0005-0000-0000-0000B4190000}"/>
    <cellStyle name="Comma 3 5 7 3" xfId="521" xr:uid="{00000000-0005-0000-0000-0000B5190000}"/>
    <cellStyle name="Comma 3 5 7 3 2" xfId="1322" xr:uid="{00000000-0005-0000-0000-0000B6190000}"/>
    <cellStyle name="Comma 3 5 7 3 2 2" xfId="3730" xr:uid="{00000000-0005-0000-0000-0000B7190000}"/>
    <cellStyle name="Comma 3 5 7 3 2 3" xfId="6137" xr:uid="{00000000-0005-0000-0000-0000B8190000}"/>
    <cellStyle name="Comma 3 5 7 3 3" xfId="2122" xr:uid="{00000000-0005-0000-0000-0000B9190000}"/>
    <cellStyle name="Comma 3 5 7 3 3 2" xfId="4530" xr:uid="{00000000-0005-0000-0000-0000BA190000}"/>
    <cellStyle name="Comma 3 5 7 3 3 3" xfId="6937" xr:uid="{00000000-0005-0000-0000-0000BB190000}"/>
    <cellStyle name="Comma 3 5 7 3 4" xfId="2930" xr:uid="{00000000-0005-0000-0000-0000BC190000}"/>
    <cellStyle name="Comma 3 5 7 3 5" xfId="5337" xr:uid="{00000000-0005-0000-0000-0000BD190000}"/>
    <cellStyle name="Comma 3 5 7 4" xfId="721" xr:uid="{00000000-0005-0000-0000-0000BE190000}"/>
    <cellStyle name="Comma 3 5 7 4 2" xfId="1522" xr:uid="{00000000-0005-0000-0000-0000BF190000}"/>
    <cellStyle name="Comma 3 5 7 4 2 2" xfId="3930" xr:uid="{00000000-0005-0000-0000-0000C0190000}"/>
    <cellStyle name="Comma 3 5 7 4 2 3" xfId="6337" xr:uid="{00000000-0005-0000-0000-0000C1190000}"/>
    <cellStyle name="Comma 3 5 7 4 3" xfId="2322" xr:uid="{00000000-0005-0000-0000-0000C2190000}"/>
    <cellStyle name="Comma 3 5 7 4 3 2" xfId="4730" xr:uid="{00000000-0005-0000-0000-0000C3190000}"/>
    <cellStyle name="Comma 3 5 7 4 3 3" xfId="7137" xr:uid="{00000000-0005-0000-0000-0000C4190000}"/>
    <cellStyle name="Comma 3 5 7 4 4" xfId="3130" xr:uid="{00000000-0005-0000-0000-0000C5190000}"/>
    <cellStyle name="Comma 3 5 7 4 5" xfId="5537" xr:uid="{00000000-0005-0000-0000-0000C6190000}"/>
    <cellStyle name="Comma 3 5 7 5" xfId="922" xr:uid="{00000000-0005-0000-0000-0000C7190000}"/>
    <cellStyle name="Comma 3 5 7 5 2" xfId="3330" xr:uid="{00000000-0005-0000-0000-0000C8190000}"/>
    <cellStyle name="Comma 3 5 7 5 3" xfId="5737" xr:uid="{00000000-0005-0000-0000-0000C9190000}"/>
    <cellStyle name="Comma 3 5 7 6" xfId="1722" xr:uid="{00000000-0005-0000-0000-0000CA190000}"/>
    <cellStyle name="Comma 3 5 7 6 2" xfId="4130" xr:uid="{00000000-0005-0000-0000-0000CB190000}"/>
    <cellStyle name="Comma 3 5 7 6 3" xfId="6537" xr:uid="{00000000-0005-0000-0000-0000CC190000}"/>
    <cellStyle name="Comma 3 5 7 7" xfId="2530" xr:uid="{00000000-0005-0000-0000-0000CD190000}"/>
    <cellStyle name="Comma 3 5 7 8" xfId="4937" xr:uid="{00000000-0005-0000-0000-0000CE190000}"/>
    <cellStyle name="Comma 3 5 8" xfId="221" xr:uid="{00000000-0005-0000-0000-0000CF190000}"/>
    <cellStyle name="Comma 3 5 8 2" xfId="1022" xr:uid="{00000000-0005-0000-0000-0000D0190000}"/>
    <cellStyle name="Comma 3 5 8 2 2" xfId="3430" xr:uid="{00000000-0005-0000-0000-0000D1190000}"/>
    <cellStyle name="Comma 3 5 8 2 3" xfId="5837" xr:uid="{00000000-0005-0000-0000-0000D2190000}"/>
    <cellStyle name="Comma 3 5 8 3" xfId="1822" xr:uid="{00000000-0005-0000-0000-0000D3190000}"/>
    <cellStyle name="Comma 3 5 8 3 2" xfId="4230" xr:uid="{00000000-0005-0000-0000-0000D4190000}"/>
    <cellStyle name="Comma 3 5 8 3 3" xfId="6637" xr:uid="{00000000-0005-0000-0000-0000D5190000}"/>
    <cellStyle name="Comma 3 5 8 4" xfId="2630" xr:uid="{00000000-0005-0000-0000-0000D6190000}"/>
    <cellStyle name="Comma 3 5 8 5" xfId="5037" xr:uid="{00000000-0005-0000-0000-0000D7190000}"/>
    <cellStyle name="Comma 3 5 9" xfId="421" xr:uid="{00000000-0005-0000-0000-0000D8190000}"/>
    <cellStyle name="Comma 3 5 9 2" xfId="1222" xr:uid="{00000000-0005-0000-0000-0000D9190000}"/>
    <cellStyle name="Comma 3 5 9 2 2" xfId="3630" xr:uid="{00000000-0005-0000-0000-0000DA190000}"/>
    <cellStyle name="Comma 3 5 9 2 3" xfId="6037" xr:uid="{00000000-0005-0000-0000-0000DB190000}"/>
    <cellStyle name="Comma 3 5 9 3" xfId="2022" xr:uid="{00000000-0005-0000-0000-0000DC190000}"/>
    <cellStyle name="Comma 3 5 9 3 2" xfId="4430" xr:uid="{00000000-0005-0000-0000-0000DD190000}"/>
    <cellStyle name="Comma 3 5 9 3 3" xfId="6837" xr:uid="{00000000-0005-0000-0000-0000DE190000}"/>
    <cellStyle name="Comma 3 5 9 4" xfId="2830" xr:uid="{00000000-0005-0000-0000-0000DF190000}"/>
    <cellStyle name="Comma 3 5 9 5" xfId="5237" xr:uid="{00000000-0005-0000-0000-0000E0190000}"/>
    <cellStyle name="Comma 3 6" xfId="22" xr:uid="{00000000-0005-0000-0000-0000E1190000}"/>
    <cellStyle name="Comma 3 6 10" xfId="4838" xr:uid="{00000000-0005-0000-0000-0000E2190000}"/>
    <cellStyle name="Comma 3 6 2" xfId="73" xr:uid="{00000000-0005-0000-0000-0000E3190000}"/>
    <cellStyle name="Comma 3 6 2 2" xfId="173" xr:uid="{00000000-0005-0000-0000-0000E4190000}"/>
    <cellStyle name="Comma 3 6 2 2 2" xfId="373" xr:uid="{00000000-0005-0000-0000-0000E5190000}"/>
    <cellStyle name="Comma 3 6 2 2 2 2" xfId="1174" xr:uid="{00000000-0005-0000-0000-0000E6190000}"/>
    <cellStyle name="Comma 3 6 2 2 2 2 2" xfId="3582" xr:uid="{00000000-0005-0000-0000-0000E7190000}"/>
    <cellStyle name="Comma 3 6 2 2 2 2 3" xfId="5989" xr:uid="{00000000-0005-0000-0000-0000E8190000}"/>
    <cellStyle name="Comma 3 6 2 2 2 3" xfId="1974" xr:uid="{00000000-0005-0000-0000-0000E9190000}"/>
    <cellStyle name="Comma 3 6 2 2 2 3 2" xfId="4382" xr:uid="{00000000-0005-0000-0000-0000EA190000}"/>
    <cellStyle name="Comma 3 6 2 2 2 3 3" xfId="6789" xr:uid="{00000000-0005-0000-0000-0000EB190000}"/>
    <cellStyle name="Comma 3 6 2 2 2 4" xfId="2782" xr:uid="{00000000-0005-0000-0000-0000EC190000}"/>
    <cellStyle name="Comma 3 6 2 2 2 5" xfId="5189" xr:uid="{00000000-0005-0000-0000-0000ED190000}"/>
    <cellStyle name="Comma 3 6 2 2 3" xfId="573" xr:uid="{00000000-0005-0000-0000-0000EE190000}"/>
    <cellStyle name="Comma 3 6 2 2 3 2" xfId="1374" xr:uid="{00000000-0005-0000-0000-0000EF190000}"/>
    <cellStyle name="Comma 3 6 2 2 3 2 2" xfId="3782" xr:uid="{00000000-0005-0000-0000-0000F0190000}"/>
    <cellStyle name="Comma 3 6 2 2 3 2 3" xfId="6189" xr:uid="{00000000-0005-0000-0000-0000F1190000}"/>
    <cellStyle name="Comma 3 6 2 2 3 3" xfId="2174" xr:uid="{00000000-0005-0000-0000-0000F2190000}"/>
    <cellStyle name="Comma 3 6 2 2 3 3 2" xfId="4582" xr:uid="{00000000-0005-0000-0000-0000F3190000}"/>
    <cellStyle name="Comma 3 6 2 2 3 3 3" xfId="6989" xr:uid="{00000000-0005-0000-0000-0000F4190000}"/>
    <cellStyle name="Comma 3 6 2 2 3 4" xfId="2982" xr:uid="{00000000-0005-0000-0000-0000F5190000}"/>
    <cellStyle name="Comma 3 6 2 2 3 5" xfId="5389" xr:uid="{00000000-0005-0000-0000-0000F6190000}"/>
    <cellStyle name="Comma 3 6 2 2 4" xfId="773" xr:uid="{00000000-0005-0000-0000-0000F7190000}"/>
    <cellStyle name="Comma 3 6 2 2 4 2" xfId="1574" xr:uid="{00000000-0005-0000-0000-0000F8190000}"/>
    <cellStyle name="Comma 3 6 2 2 4 2 2" xfId="3982" xr:uid="{00000000-0005-0000-0000-0000F9190000}"/>
    <cellStyle name="Comma 3 6 2 2 4 2 3" xfId="6389" xr:uid="{00000000-0005-0000-0000-0000FA190000}"/>
    <cellStyle name="Comma 3 6 2 2 4 3" xfId="2374" xr:uid="{00000000-0005-0000-0000-0000FB190000}"/>
    <cellStyle name="Comma 3 6 2 2 4 3 2" xfId="4782" xr:uid="{00000000-0005-0000-0000-0000FC190000}"/>
    <cellStyle name="Comma 3 6 2 2 4 3 3" xfId="7189" xr:uid="{00000000-0005-0000-0000-0000FD190000}"/>
    <cellStyle name="Comma 3 6 2 2 4 4" xfId="3182" xr:uid="{00000000-0005-0000-0000-0000FE190000}"/>
    <cellStyle name="Comma 3 6 2 2 4 5" xfId="5589" xr:uid="{00000000-0005-0000-0000-0000FF190000}"/>
    <cellStyle name="Comma 3 6 2 2 5" xfId="974" xr:uid="{00000000-0005-0000-0000-0000001A0000}"/>
    <cellStyle name="Comma 3 6 2 2 5 2" xfId="3382" xr:uid="{00000000-0005-0000-0000-0000011A0000}"/>
    <cellStyle name="Comma 3 6 2 2 5 3" xfId="5789" xr:uid="{00000000-0005-0000-0000-0000021A0000}"/>
    <cellStyle name="Comma 3 6 2 2 6" xfId="1774" xr:uid="{00000000-0005-0000-0000-0000031A0000}"/>
    <cellStyle name="Comma 3 6 2 2 6 2" xfId="4182" xr:uid="{00000000-0005-0000-0000-0000041A0000}"/>
    <cellStyle name="Comma 3 6 2 2 6 3" xfId="6589" xr:uid="{00000000-0005-0000-0000-0000051A0000}"/>
    <cellStyle name="Comma 3 6 2 2 7" xfId="2582" xr:uid="{00000000-0005-0000-0000-0000061A0000}"/>
    <cellStyle name="Comma 3 6 2 2 8" xfId="4989" xr:uid="{00000000-0005-0000-0000-0000071A0000}"/>
    <cellStyle name="Comma 3 6 2 3" xfId="273" xr:uid="{00000000-0005-0000-0000-0000081A0000}"/>
    <cellStyle name="Comma 3 6 2 3 2" xfId="1074" xr:uid="{00000000-0005-0000-0000-0000091A0000}"/>
    <cellStyle name="Comma 3 6 2 3 2 2" xfId="3482" xr:uid="{00000000-0005-0000-0000-00000A1A0000}"/>
    <cellStyle name="Comma 3 6 2 3 2 3" xfId="5889" xr:uid="{00000000-0005-0000-0000-00000B1A0000}"/>
    <cellStyle name="Comma 3 6 2 3 3" xfId="1874" xr:uid="{00000000-0005-0000-0000-00000C1A0000}"/>
    <cellStyle name="Comma 3 6 2 3 3 2" xfId="4282" xr:uid="{00000000-0005-0000-0000-00000D1A0000}"/>
    <cellStyle name="Comma 3 6 2 3 3 3" xfId="6689" xr:uid="{00000000-0005-0000-0000-00000E1A0000}"/>
    <cellStyle name="Comma 3 6 2 3 4" xfId="2682" xr:uid="{00000000-0005-0000-0000-00000F1A0000}"/>
    <cellStyle name="Comma 3 6 2 3 5" xfId="5089" xr:uid="{00000000-0005-0000-0000-0000101A0000}"/>
    <cellStyle name="Comma 3 6 2 4" xfId="473" xr:uid="{00000000-0005-0000-0000-0000111A0000}"/>
    <cellStyle name="Comma 3 6 2 4 2" xfId="1274" xr:uid="{00000000-0005-0000-0000-0000121A0000}"/>
    <cellStyle name="Comma 3 6 2 4 2 2" xfId="3682" xr:uid="{00000000-0005-0000-0000-0000131A0000}"/>
    <cellStyle name="Comma 3 6 2 4 2 3" xfId="6089" xr:uid="{00000000-0005-0000-0000-0000141A0000}"/>
    <cellStyle name="Comma 3 6 2 4 3" xfId="2074" xr:uid="{00000000-0005-0000-0000-0000151A0000}"/>
    <cellStyle name="Comma 3 6 2 4 3 2" xfId="4482" xr:uid="{00000000-0005-0000-0000-0000161A0000}"/>
    <cellStyle name="Comma 3 6 2 4 3 3" xfId="6889" xr:uid="{00000000-0005-0000-0000-0000171A0000}"/>
    <cellStyle name="Comma 3 6 2 4 4" xfId="2882" xr:uid="{00000000-0005-0000-0000-0000181A0000}"/>
    <cellStyle name="Comma 3 6 2 4 5" xfId="5289" xr:uid="{00000000-0005-0000-0000-0000191A0000}"/>
    <cellStyle name="Comma 3 6 2 5" xfId="673" xr:uid="{00000000-0005-0000-0000-00001A1A0000}"/>
    <cellStyle name="Comma 3 6 2 5 2" xfId="1474" xr:uid="{00000000-0005-0000-0000-00001B1A0000}"/>
    <cellStyle name="Comma 3 6 2 5 2 2" xfId="3882" xr:uid="{00000000-0005-0000-0000-00001C1A0000}"/>
    <cellStyle name="Comma 3 6 2 5 2 3" xfId="6289" xr:uid="{00000000-0005-0000-0000-00001D1A0000}"/>
    <cellStyle name="Comma 3 6 2 5 3" xfId="2274" xr:uid="{00000000-0005-0000-0000-00001E1A0000}"/>
    <cellStyle name="Comma 3 6 2 5 3 2" xfId="4682" xr:uid="{00000000-0005-0000-0000-00001F1A0000}"/>
    <cellStyle name="Comma 3 6 2 5 3 3" xfId="7089" xr:uid="{00000000-0005-0000-0000-0000201A0000}"/>
    <cellStyle name="Comma 3 6 2 5 4" xfId="3082" xr:uid="{00000000-0005-0000-0000-0000211A0000}"/>
    <cellStyle name="Comma 3 6 2 5 5" xfId="5489" xr:uid="{00000000-0005-0000-0000-0000221A0000}"/>
    <cellStyle name="Comma 3 6 2 6" xfId="874" xr:uid="{00000000-0005-0000-0000-0000231A0000}"/>
    <cellStyle name="Comma 3 6 2 6 2" xfId="3282" xr:uid="{00000000-0005-0000-0000-0000241A0000}"/>
    <cellStyle name="Comma 3 6 2 6 3" xfId="5689" xr:uid="{00000000-0005-0000-0000-0000251A0000}"/>
    <cellStyle name="Comma 3 6 2 7" xfId="1674" xr:uid="{00000000-0005-0000-0000-0000261A0000}"/>
    <cellStyle name="Comma 3 6 2 7 2" xfId="4082" xr:uid="{00000000-0005-0000-0000-0000271A0000}"/>
    <cellStyle name="Comma 3 6 2 7 3" xfId="6489" xr:uid="{00000000-0005-0000-0000-0000281A0000}"/>
    <cellStyle name="Comma 3 6 2 8" xfId="2482" xr:uid="{00000000-0005-0000-0000-0000291A0000}"/>
    <cellStyle name="Comma 3 6 2 9" xfId="4889" xr:uid="{00000000-0005-0000-0000-00002A1A0000}"/>
    <cellStyle name="Comma 3 6 3" xfId="123" xr:uid="{00000000-0005-0000-0000-00002B1A0000}"/>
    <cellStyle name="Comma 3 6 3 2" xfId="323" xr:uid="{00000000-0005-0000-0000-00002C1A0000}"/>
    <cellStyle name="Comma 3 6 3 2 2" xfId="1124" xr:uid="{00000000-0005-0000-0000-00002D1A0000}"/>
    <cellStyle name="Comma 3 6 3 2 2 2" xfId="3532" xr:uid="{00000000-0005-0000-0000-00002E1A0000}"/>
    <cellStyle name="Comma 3 6 3 2 2 3" xfId="5939" xr:uid="{00000000-0005-0000-0000-00002F1A0000}"/>
    <cellStyle name="Comma 3 6 3 2 3" xfId="1924" xr:uid="{00000000-0005-0000-0000-0000301A0000}"/>
    <cellStyle name="Comma 3 6 3 2 3 2" xfId="4332" xr:uid="{00000000-0005-0000-0000-0000311A0000}"/>
    <cellStyle name="Comma 3 6 3 2 3 3" xfId="6739" xr:uid="{00000000-0005-0000-0000-0000321A0000}"/>
    <cellStyle name="Comma 3 6 3 2 4" xfId="2732" xr:uid="{00000000-0005-0000-0000-0000331A0000}"/>
    <cellStyle name="Comma 3 6 3 2 5" xfId="5139" xr:uid="{00000000-0005-0000-0000-0000341A0000}"/>
    <cellStyle name="Comma 3 6 3 3" xfId="523" xr:uid="{00000000-0005-0000-0000-0000351A0000}"/>
    <cellStyle name="Comma 3 6 3 3 2" xfId="1324" xr:uid="{00000000-0005-0000-0000-0000361A0000}"/>
    <cellStyle name="Comma 3 6 3 3 2 2" xfId="3732" xr:uid="{00000000-0005-0000-0000-0000371A0000}"/>
    <cellStyle name="Comma 3 6 3 3 2 3" xfId="6139" xr:uid="{00000000-0005-0000-0000-0000381A0000}"/>
    <cellStyle name="Comma 3 6 3 3 3" xfId="2124" xr:uid="{00000000-0005-0000-0000-0000391A0000}"/>
    <cellStyle name="Comma 3 6 3 3 3 2" xfId="4532" xr:uid="{00000000-0005-0000-0000-00003A1A0000}"/>
    <cellStyle name="Comma 3 6 3 3 3 3" xfId="6939" xr:uid="{00000000-0005-0000-0000-00003B1A0000}"/>
    <cellStyle name="Comma 3 6 3 3 4" xfId="2932" xr:uid="{00000000-0005-0000-0000-00003C1A0000}"/>
    <cellStyle name="Comma 3 6 3 3 5" xfId="5339" xr:uid="{00000000-0005-0000-0000-00003D1A0000}"/>
    <cellStyle name="Comma 3 6 3 4" xfId="723" xr:uid="{00000000-0005-0000-0000-00003E1A0000}"/>
    <cellStyle name="Comma 3 6 3 4 2" xfId="1524" xr:uid="{00000000-0005-0000-0000-00003F1A0000}"/>
    <cellStyle name="Comma 3 6 3 4 2 2" xfId="3932" xr:uid="{00000000-0005-0000-0000-0000401A0000}"/>
    <cellStyle name="Comma 3 6 3 4 2 3" xfId="6339" xr:uid="{00000000-0005-0000-0000-0000411A0000}"/>
    <cellStyle name="Comma 3 6 3 4 3" xfId="2324" xr:uid="{00000000-0005-0000-0000-0000421A0000}"/>
    <cellStyle name="Comma 3 6 3 4 3 2" xfId="4732" xr:uid="{00000000-0005-0000-0000-0000431A0000}"/>
    <cellStyle name="Comma 3 6 3 4 3 3" xfId="7139" xr:uid="{00000000-0005-0000-0000-0000441A0000}"/>
    <cellStyle name="Comma 3 6 3 4 4" xfId="3132" xr:uid="{00000000-0005-0000-0000-0000451A0000}"/>
    <cellStyle name="Comma 3 6 3 4 5" xfId="5539" xr:uid="{00000000-0005-0000-0000-0000461A0000}"/>
    <cellStyle name="Comma 3 6 3 5" xfId="924" xr:uid="{00000000-0005-0000-0000-0000471A0000}"/>
    <cellStyle name="Comma 3 6 3 5 2" xfId="3332" xr:uid="{00000000-0005-0000-0000-0000481A0000}"/>
    <cellStyle name="Comma 3 6 3 5 3" xfId="5739" xr:uid="{00000000-0005-0000-0000-0000491A0000}"/>
    <cellStyle name="Comma 3 6 3 6" xfId="1724" xr:uid="{00000000-0005-0000-0000-00004A1A0000}"/>
    <cellStyle name="Comma 3 6 3 6 2" xfId="4132" xr:uid="{00000000-0005-0000-0000-00004B1A0000}"/>
    <cellStyle name="Comma 3 6 3 6 3" xfId="6539" xr:uid="{00000000-0005-0000-0000-00004C1A0000}"/>
    <cellStyle name="Comma 3 6 3 7" xfId="2532" xr:uid="{00000000-0005-0000-0000-00004D1A0000}"/>
    <cellStyle name="Comma 3 6 3 8" xfId="4939" xr:uid="{00000000-0005-0000-0000-00004E1A0000}"/>
    <cellStyle name="Comma 3 6 4" xfId="223" xr:uid="{00000000-0005-0000-0000-00004F1A0000}"/>
    <cellStyle name="Comma 3 6 4 2" xfId="1024" xr:uid="{00000000-0005-0000-0000-0000501A0000}"/>
    <cellStyle name="Comma 3 6 4 2 2" xfId="3432" xr:uid="{00000000-0005-0000-0000-0000511A0000}"/>
    <cellStyle name="Comma 3 6 4 2 3" xfId="5839" xr:uid="{00000000-0005-0000-0000-0000521A0000}"/>
    <cellStyle name="Comma 3 6 4 3" xfId="1824" xr:uid="{00000000-0005-0000-0000-0000531A0000}"/>
    <cellStyle name="Comma 3 6 4 3 2" xfId="4232" xr:uid="{00000000-0005-0000-0000-0000541A0000}"/>
    <cellStyle name="Comma 3 6 4 3 3" xfId="6639" xr:uid="{00000000-0005-0000-0000-0000551A0000}"/>
    <cellStyle name="Comma 3 6 4 4" xfId="2632" xr:uid="{00000000-0005-0000-0000-0000561A0000}"/>
    <cellStyle name="Comma 3 6 4 5" xfId="5039" xr:uid="{00000000-0005-0000-0000-0000571A0000}"/>
    <cellStyle name="Comma 3 6 5" xfId="423" xr:uid="{00000000-0005-0000-0000-0000581A0000}"/>
    <cellStyle name="Comma 3 6 5 2" xfId="1224" xr:uid="{00000000-0005-0000-0000-0000591A0000}"/>
    <cellStyle name="Comma 3 6 5 2 2" xfId="3632" xr:uid="{00000000-0005-0000-0000-00005A1A0000}"/>
    <cellStyle name="Comma 3 6 5 2 3" xfId="6039" xr:uid="{00000000-0005-0000-0000-00005B1A0000}"/>
    <cellStyle name="Comma 3 6 5 3" xfId="2024" xr:uid="{00000000-0005-0000-0000-00005C1A0000}"/>
    <cellStyle name="Comma 3 6 5 3 2" xfId="4432" xr:uid="{00000000-0005-0000-0000-00005D1A0000}"/>
    <cellStyle name="Comma 3 6 5 3 3" xfId="6839" xr:uid="{00000000-0005-0000-0000-00005E1A0000}"/>
    <cellStyle name="Comma 3 6 5 4" xfId="2832" xr:uid="{00000000-0005-0000-0000-00005F1A0000}"/>
    <cellStyle name="Comma 3 6 5 5" xfId="5239" xr:uid="{00000000-0005-0000-0000-0000601A0000}"/>
    <cellStyle name="Comma 3 6 6" xfId="623" xr:uid="{00000000-0005-0000-0000-0000611A0000}"/>
    <cellStyle name="Comma 3 6 6 2" xfId="1424" xr:uid="{00000000-0005-0000-0000-0000621A0000}"/>
    <cellStyle name="Comma 3 6 6 2 2" xfId="3832" xr:uid="{00000000-0005-0000-0000-0000631A0000}"/>
    <cellStyle name="Comma 3 6 6 2 3" xfId="6239" xr:uid="{00000000-0005-0000-0000-0000641A0000}"/>
    <cellStyle name="Comma 3 6 6 3" xfId="2224" xr:uid="{00000000-0005-0000-0000-0000651A0000}"/>
    <cellStyle name="Comma 3 6 6 3 2" xfId="4632" xr:uid="{00000000-0005-0000-0000-0000661A0000}"/>
    <cellStyle name="Comma 3 6 6 3 3" xfId="7039" xr:uid="{00000000-0005-0000-0000-0000671A0000}"/>
    <cellStyle name="Comma 3 6 6 4" xfId="3032" xr:uid="{00000000-0005-0000-0000-0000681A0000}"/>
    <cellStyle name="Comma 3 6 6 5" xfId="5439" xr:uid="{00000000-0005-0000-0000-0000691A0000}"/>
    <cellStyle name="Comma 3 6 7" xfId="824" xr:uid="{00000000-0005-0000-0000-00006A1A0000}"/>
    <cellStyle name="Comma 3 6 7 2" xfId="3232" xr:uid="{00000000-0005-0000-0000-00006B1A0000}"/>
    <cellStyle name="Comma 3 6 7 3" xfId="5639" xr:uid="{00000000-0005-0000-0000-00006C1A0000}"/>
    <cellStyle name="Comma 3 6 8" xfId="1624" xr:uid="{00000000-0005-0000-0000-00006D1A0000}"/>
    <cellStyle name="Comma 3 6 8 2" xfId="4032" xr:uid="{00000000-0005-0000-0000-00006E1A0000}"/>
    <cellStyle name="Comma 3 6 8 3" xfId="6439" xr:uid="{00000000-0005-0000-0000-00006F1A0000}"/>
    <cellStyle name="Comma 3 6 9" xfId="2431" xr:uid="{00000000-0005-0000-0000-0000701A0000}"/>
    <cellStyle name="Comma 3 7" xfId="32" xr:uid="{00000000-0005-0000-0000-0000711A0000}"/>
    <cellStyle name="Comma 3 7 10" xfId="4848" xr:uid="{00000000-0005-0000-0000-0000721A0000}"/>
    <cellStyle name="Comma 3 7 2" xfId="83" xr:uid="{00000000-0005-0000-0000-0000731A0000}"/>
    <cellStyle name="Comma 3 7 2 2" xfId="183" xr:uid="{00000000-0005-0000-0000-0000741A0000}"/>
    <cellStyle name="Comma 3 7 2 2 2" xfId="383" xr:uid="{00000000-0005-0000-0000-0000751A0000}"/>
    <cellStyle name="Comma 3 7 2 2 2 2" xfId="1184" xr:uid="{00000000-0005-0000-0000-0000761A0000}"/>
    <cellStyle name="Comma 3 7 2 2 2 2 2" xfId="3592" xr:uid="{00000000-0005-0000-0000-0000771A0000}"/>
    <cellStyle name="Comma 3 7 2 2 2 2 3" xfId="5999" xr:uid="{00000000-0005-0000-0000-0000781A0000}"/>
    <cellStyle name="Comma 3 7 2 2 2 3" xfId="1984" xr:uid="{00000000-0005-0000-0000-0000791A0000}"/>
    <cellStyle name="Comma 3 7 2 2 2 3 2" xfId="4392" xr:uid="{00000000-0005-0000-0000-00007A1A0000}"/>
    <cellStyle name="Comma 3 7 2 2 2 3 3" xfId="6799" xr:uid="{00000000-0005-0000-0000-00007B1A0000}"/>
    <cellStyle name="Comma 3 7 2 2 2 4" xfId="2792" xr:uid="{00000000-0005-0000-0000-00007C1A0000}"/>
    <cellStyle name="Comma 3 7 2 2 2 5" xfId="5199" xr:uid="{00000000-0005-0000-0000-00007D1A0000}"/>
    <cellStyle name="Comma 3 7 2 2 3" xfId="583" xr:uid="{00000000-0005-0000-0000-00007E1A0000}"/>
    <cellStyle name="Comma 3 7 2 2 3 2" xfId="1384" xr:uid="{00000000-0005-0000-0000-00007F1A0000}"/>
    <cellStyle name="Comma 3 7 2 2 3 2 2" xfId="3792" xr:uid="{00000000-0005-0000-0000-0000801A0000}"/>
    <cellStyle name="Comma 3 7 2 2 3 2 3" xfId="6199" xr:uid="{00000000-0005-0000-0000-0000811A0000}"/>
    <cellStyle name="Comma 3 7 2 2 3 3" xfId="2184" xr:uid="{00000000-0005-0000-0000-0000821A0000}"/>
    <cellStyle name="Comma 3 7 2 2 3 3 2" xfId="4592" xr:uid="{00000000-0005-0000-0000-0000831A0000}"/>
    <cellStyle name="Comma 3 7 2 2 3 3 3" xfId="6999" xr:uid="{00000000-0005-0000-0000-0000841A0000}"/>
    <cellStyle name="Comma 3 7 2 2 3 4" xfId="2992" xr:uid="{00000000-0005-0000-0000-0000851A0000}"/>
    <cellStyle name="Comma 3 7 2 2 3 5" xfId="5399" xr:uid="{00000000-0005-0000-0000-0000861A0000}"/>
    <cellStyle name="Comma 3 7 2 2 4" xfId="783" xr:uid="{00000000-0005-0000-0000-0000871A0000}"/>
    <cellStyle name="Comma 3 7 2 2 4 2" xfId="1584" xr:uid="{00000000-0005-0000-0000-0000881A0000}"/>
    <cellStyle name="Comma 3 7 2 2 4 2 2" xfId="3992" xr:uid="{00000000-0005-0000-0000-0000891A0000}"/>
    <cellStyle name="Comma 3 7 2 2 4 2 3" xfId="6399" xr:uid="{00000000-0005-0000-0000-00008A1A0000}"/>
    <cellStyle name="Comma 3 7 2 2 4 3" xfId="2384" xr:uid="{00000000-0005-0000-0000-00008B1A0000}"/>
    <cellStyle name="Comma 3 7 2 2 4 3 2" xfId="4792" xr:uid="{00000000-0005-0000-0000-00008C1A0000}"/>
    <cellStyle name="Comma 3 7 2 2 4 3 3" xfId="7199" xr:uid="{00000000-0005-0000-0000-00008D1A0000}"/>
    <cellStyle name="Comma 3 7 2 2 4 4" xfId="3192" xr:uid="{00000000-0005-0000-0000-00008E1A0000}"/>
    <cellStyle name="Comma 3 7 2 2 4 5" xfId="5599" xr:uid="{00000000-0005-0000-0000-00008F1A0000}"/>
    <cellStyle name="Comma 3 7 2 2 5" xfId="984" xr:uid="{00000000-0005-0000-0000-0000901A0000}"/>
    <cellStyle name="Comma 3 7 2 2 5 2" xfId="3392" xr:uid="{00000000-0005-0000-0000-0000911A0000}"/>
    <cellStyle name="Comma 3 7 2 2 5 3" xfId="5799" xr:uid="{00000000-0005-0000-0000-0000921A0000}"/>
    <cellStyle name="Comma 3 7 2 2 6" xfId="1784" xr:uid="{00000000-0005-0000-0000-0000931A0000}"/>
    <cellStyle name="Comma 3 7 2 2 6 2" xfId="4192" xr:uid="{00000000-0005-0000-0000-0000941A0000}"/>
    <cellStyle name="Comma 3 7 2 2 6 3" xfId="6599" xr:uid="{00000000-0005-0000-0000-0000951A0000}"/>
    <cellStyle name="Comma 3 7 2 2 7" xfId="2592" xr:uid="{00000000-0005-0000-0000-0000961A0000}"/>
    <cellStyle name="Comma 3 7 2 2 8" xfId="4999" xr:uid="{00000000-0005-0000-0000-0000971A0000}"/>
    <cellStyle name="Comma 3 7 2 3" xfId="283" xr:uid="{00000000-0005-0000-0000-0000981A0000}"/>
    <cellStyle name="Comma 3 7 2 3 2" xfId="1084" xr:uid="{00000000-0005-0000-0000-0000991A0000}"/>
    <cellStyle name="Comma 3 7 2 3 2 2" xfId="3492" xr:uid="{00000000-0005-0000-0000-00009A1A0000}"/>
    <cellStyle name="Comma 3 7 2 3 2 3" xfId="5899" xr:uid="{00000000-0005-0000-0000-00009B1A0000}"/>
    <cellStyle name="Comma 3 7 2 3 3" xfId="1884" xr:uid="{00000000-0005-0000-0000-00009C1A0000}"/>
    <cellStyle name="Comma 3 7 2 3 3 2" xfId="4292" xr:uid="{00000000-0005-0000-0000-00009D1A0000}"/>
    <cellStyle name="Comma 3 7 2 3 3 3" xfId="6699" xr:uid="{00000000-0005-0000-0000-00009E1A0000}"/>
    <cellStyle name="Comma 3 7 2 3 4" xfId="2692" xr:uid="{00000000-0005-0000-0000-00009F1A0000}"/>
    <cellStyle name="Comma 3 7 2 3 5" xfId="5099" xr:uid="{00000000-0005-0000-0000-0000A01A0000}"/>
    <cellStyle name="Comma 3 7 2 4" xfId="483" xr:uid="{00000000-0005-0000-0000-0000A11A0000}"/>
    <cellStyle name="Comma 3 7 2 4 2" xfId="1284" xr:uid="{00000000-0005-0000-0000-0000A21A0000}"/>
    <cellStyle name="Comma 3 7 2 4 2 2" xfId="3692" xr:uid="{00000000-0005-0000-0000-0000A31A0000}"/>
    <cellStyle name="Comma 3 7 2 4 2 3" xfId="6099" xr:uid="{00000000-0005-0000-0000-0000A41A0000}"/>
    <cellStyle name="Comma 3 7 2 4 3" xfId="2084" xr:uid="{00000000-0005-0000-0000-0000A51A0000}"/>
    <cellStyle name="Comma 3 7 2 4 3 2" xfId="4492" xr:uid="{00000000-0005-0000-0000-0000A61A0000}"/>
    <cellStyle name="Comma 3 7 2 4 3 3" xfId="6899" xr:uid="{00000000-0005-0000-0000-0000A71A0000}"/>
    <cellStyle name="Comma 3 7 2 4 4" xfId="2892" xr:uid="{00000000-0005-0000-0000-0000A81A0000}"/>
    <cellStyle name="Comma 3 7 2 4 5" xfId="5299" xr:uid="{00000000-0005-0000-0000-0000A91A0000}"/>
    <cellStyle name="Comma 3 7 2 5" xfId="683" xr:uid="{00000000-0005-0000-0000-0000AA1A0000}"/>
    <cellStyle name="Comma 3 7 2 5 2" xfId="1484" xr:uid="{00000000-0005-0000-0000-0000AB1A0000}"/>
    <cellStyle name="Comma 3 7 2 5 2 2" xfId="3892" xr:uid="{00000000-0005-0000-0000-0000AC1A0000}"/>
    <cellStyle name="Comma 3 7 2 5 2 3" xfId="6299" xr:uid="{00000000-0005-0000-0000-0000AD1A0000}"/>
    <cellStyle name="Comma 3 7 2 5 3" xfId="2284" xr:uid="{00000000-0005-0000-0000-0000AE1A0000}"/>
    <cellStyle name="Comma 3 7 2 5 3 2" xfId="4692" xr:uid="{00000000-0005-0000-0000-0000AF1A0000}"/>
    <cellStyle name="Comma 3 7 2 5 3 3" xfId="7099" xr:uid="{00000000-0005-0000-0000-0000B01A0000}"/>
    <cellStyle name="Comma 3 7 2 5 4" xfId="3092" xr:uid="{00000000-0005-0000-0000-0000B11A0000}"/>
    <cellStyle name="Comma 3 7 2 5 5" xfId="5499" xr:uid="{00000000-0005-0000-0000-0000B21A0000}"/>
    <cellStyle name="Comma 3 7 2 6" xfId="884" xr:uid="{00000000-0005-0000-0000-0000B31A0000}"/>
    <cellStyle name="Comma 3 7 2 6 2" xfId="3292" xr:uid="{00000000-0005-0000-0000-0000B41A0000}"/>
    <cellStyle name="Comma 3 7 2 6 3" xfId="5699" xr:uid="{00000000-0005-0000-0000-0000B51A0000}"/>
    <cellStyle name="Comma 3 7 2 7" xfId="1684" xr:uid="{00000000-0005-0000-0000-0000B61A0000}"/>
    <cellStyle name="Comma 3 7 2 7 2" xfId="4092" xr:uid="{00000000-0005-0000-0000-0000B71A0000}"/>
    <cellStyle name="Comma 3 7 2 7 3" xfId="6499" xr:uid="{00000000-0005-0000-0000-0000B81A0000}"/>
    <cellStyle name="Comma 3 7 2 8" xfId="2492" xr:uid="{00000000-0005-0000-0000-0000B91A0000}"/>
    <cellStyle name="Comma 3 7 2 9" xfId="4899" xr:uid="{00000000-0005-0000-0000-0000BA1A0000}"/>
    <cellStyle name="Comma 3 7 3" xfId="133" xr:uid="{00000000-0005-0000-0000-0000BB1A0000}"/>
    <cellStyle name="Comma 3 7 3 2" xfId="333" xr:uid="{00000000-0005-0000-0000-0000BC1A0000}"/>
    <cellStyle name="Comma 3 7 3 2 2" xfId="1134" xr:uid="{00000000-0005-0000-0000-0000BD1A0000}"/>
    <cellStyle name="Comma 3 7 3 2 2 2" xfId="3542" xr:uid="{00000000-0005-0000-0000-0000BE1A0000}"/>
    <cellStyle name="Comma 3 7 3 2 2 3" xfId="5949" xr:uid="{00000000-0005-0000-0000-0000BF1A0000}"/>
    <cellStyle name="Comma 3 7 3 2 3" xfId="1934" xr:uid="{00000000-0005-0000-0000-0000C01A0000}"/>
    <cellStyle name="Comma 3 7 3 2 3 2" xfId="4342" xr:uid="{00000000-0005-0000-0000-0000C11A0000}"/>
    <cellStyle name="Comma 3 7 3 2 3 3" xfId="6749" xr:uid="{00000000-0005-0000-0000-0000C21A0000}"/>
    <cellStyle name="Comma 3 7 3 2 4" xfId="2742" xr:uid="{00000000-0005-0000-0000-0000C31A0000}"/>
    <cellStyle name="Comma 3 7 3 2 5" xfId="5149" xr:uid="{00000000-0005-0000-0000-0000C41A0000}"/>
    <cellStyle name="Comma 3 7 3 3" xfId="533" xr:uid="{00000000-0005-0000-0000-0000C51A0000}"/>
    <cellStyle name="Comma 3 7 3 3 2" xfId="1334" xr:uid="{00000000-0005-0000-0000-0000C61A0000}"/>
    <cellStyle name="Comma 3 7 3 3 2 2" xfId="3742" xr:uid="{00000000-0005-0000-0000-0000C71A0000}"/>
    <cellStyle name="Comma 3 7 3 3 2 3" xfId="6149" xr:uid="{00000000-0005-0000-0000-0000C81A0000}"/>
    <cellStyle name="Comma 3 7 3 3 3" xfId="2134" xr:uid="{00000000-0005-0000-0000-0000C91A0000}"/>
    <cellStyle name="Comma 3 7 3 3 3 2" xfId="4542" xr:uid="{00000000-0005-0000-0000-0000CA1A0000}"/>
    <cellStyle name="Comma 3 7 3 3 3 3" xfId="6949" xr:uid="{00000000-0005-0000-0000-0000CB1A0000}"/>
    <cellStyle name="Comma 3 7 3 3 4" xfId="2942" xr:uid="{00000000-0005-0000-0000-0000CC1A0000}"/>
    <cellStyle name="Comma 3 7 3 3 5" xfId="5349" xr:uid="{00000000-0005-0000-0000-0000CD1A0000}"/>
    <cellStyle name="Comma 3 7 3 4" xfId="733" xr:uid="{00000000-0005-0000-0000-0000CE1A0000}"/>
    <cellStyle name="Comma 3 7 3 4 2" xfId="1534" xr:uid="{00000000-0005-0000-0000-0000CF1A0000}"/>
    <cellStyle name="Comma 3 7 3 4 2 2" xfId="3942" xr:uid="{00000000-0005-0000-0000-0000D01A0000}"/>
    <cellStyle name="Comma 3 7 3 4 2 3" xfId="6349" xr:uid="{00000000-0005-0000-0000-0000D11A0000}"/>
    <cellStyle name="Comma 3 7 3 4 3" xfId="2334" xr:uid="{00000000-0005-0000-0000-0000D21A0000}"/>
    <cellStyle name="Comma 3 7 3 4 3 2" xfId="4742" xr:uid="{00000000-0005-0000-0000-0000D31A0000}"/>
    <cellStyle name="Comma 3 7 3 4 3 3" xfId="7149" xr:uid="{00000000-0005-0000-0000-0000D41A0000}"/>
    <cellStyle name="Comma 3 7 3 4 4" xfId="3142" xr:uid="{00000000-0005-0000-0000-0000D51A0000}"/>
    <cellStyle name="Comma 3 7 3 4 5" xfId="5549" xr:uid="{00000000-0005-0000-0000-0000D61A0000}"/>
    <cellStyle name="Comma 3 7 3 5" xfId="934" xr:uid="{00000000-0005-0000-0000-0000D71A0000}"/>
    <cellStyle name="Comma 3 7 3 5 2" xfId="3342" xr:uid="{00000000-0005-0000-0000-0000D81A0000}"/>
    <cellStyle name="Comma 3 7 3 5 3" xfId="5749" xr:uid="{00000000-0005-0000-0000-0000D91A0000}"/>
    <cellStyle name="Comma 3 7 3 6" xfId="1734" xr:uid="{00000000-0005-0000-0000-0000DA1A0000}"/>
    <cellStyle name="Comma 3 7 3 6 2" xfId="4142" xr:uid="{00000000-0005-0000-0000-0000DB1A0000}"/>
    <cellStyle name="Comma 3 7 3 6 3" xfId="6549" xr:uid="{00000000-0005-0000-0000-0000DC1A0000}"/>
    <cellStyle name="Comma 3 7 3 7" xfId="2542" xr:uid="{00000000-0005-0000-0000-0000DD1A0000}"/>
    <cellStyle name="Comma 3 7 3 8" xfId="4949" xr:uid="{00000000-0005-0000-0000-0000DE1A0000}"/>
    <cellStyle name="Comma 3 7 4" xfId="233" xr:uid="{00000000-0005-0000-0000-0000DF1A0000}"/>
    <cellStyle name="Comma 3 7 4 2" xfId="1034" xr:uid="{00000000-0005-0000-0000-0000E01A0000}"/>
    <cellStyle name="Comma 3 7 4 2 2" xfId="3442" xr:uid="{00000000-0005-0000-0000-0000E11A0000}"/>
    <cellStyle name="Comma 3 7 4 2 3" xfId="5849" xr:uid="{00000000-0005-0000-0000-0000E21A0000}"/>
    <cellStyle name="Comma 3 7 4 3" xfId="1834" xr:uid="{00000000-0005-0000-0000-0000E31A0000}"/>
    <cellStyle name="Comma 3 7 4 3 2" xfId="4242" xr:uid="{00000000-0005-0000-0000-0000E41A0000}"/>
    <cellStyle name="Comma 3 7 4 3 3" xfId="6649" xr:uid="{00000000-0005-0000-0000-0000E51A0000}"/>
    <cellStyle name="Comma 3 7 4 4" xfId="2642" xr:uid="{00000000-0005-0000-0000-0000E61A0000}"/>
    <cellStyle name="Comma 3 7 4 5" xfId="5049" xr:uid="{00000000-0005-0000-0000-0000E71A0000}"/>
    <cellStyle name="Comma 3 7 5" xfId="433" xr:uid="{00000000-0005-0000-0000-0000E81A0000}"/>
    <cellStyle name="Comma 3 7 5 2" xfId="1234" xr:uid="{00000000-0005-0000-0000-0000E91A0000}"/>
    <cellStyle name="Comma 3 7 5 2 2" xfId="3642" xr:uid="{00000000-0005-0000-0000-0000EA1A0000}"/>
    <cellStyle name="Comma 3 7 5 2 3" xfId="6049" xr:uid="{00000000-0005-0000-0000-0000EB1A0000}"/>
    <cellStyle name="Comma 3 7 5 3" xfId="2034" xr:uid="{00000000-0005-0000-0000-0000EC1A0000}"/>
    <cellStyle name="Comma 3 7 5 3 2" xfId="4442" xr:uid="{00000000-0005-0000-0000-0000ED1A0000}"/>
    <cellStyle name="Comma 3 7 5 3 3" xfId="6849" xr:uid="{00000000-0005-0000-0000-0000EE1A0000}"/>
    <cellStyle name="Comma 3 7 5 4" xfId="2842" xr:uid="{00000000-0005-0000-0000-0000EF1A0000}"/>
    <cellStyle name="Comma 3 7 5 5" xfId="5249" xr:uid="{00000000-0005-0000-0000-0000F01A0000}"/>
    <cellStyle name="Comma 3 7 6" xfId="633" xr:uid="{00000000-0005-0000-0000-0000F11A0000}"/>
    <cellStyle name="Comma 3 7 6 2" xfId="1434" xr:uid="{00000000-0005-0000-0000-0000F21A0000}"/>
    <cellStyle name="Comma 3 7 6 2 2" xfId="3842" xr:uid="{00000000-0005-0000-0000-0000F31A0000}"/>
    <cellStyle name="Comma 3 7 6 2 3" xfId="6249" xr:uid="{00000000-0005-0000-0000-0000F41A0000}"/>
    <cellStyle name="Comma 3 7 6 3" xfId="2234" xr:uid="{00000000-0005-0000-0000-0000F51A0000}"/>
    <cellStyle name="Comma 3 7 6 3 2" xfId="4642" xr:uid="{00000000-0005-0000-0000-0000F61A0000}"/>
    <cellStyle name="Comma 3 7 6 3 3" xfId="7049" xr:uid="{00000000-0005-0000-0000-0000F71A0000}"/>
    <cellStyle name="Comma 3 7 6 4" xfId="3042" xr:uid="{00000000-0005-0000-0000-0000F81A0000}"/>
    <cellStyle name="Comma 3 7 6 5" xfId="5449" xr:uid="{00000000-0005-0000-0000-0000F91A0000}"/>
    <cellStyle name="Comma 3 7 7" xfId="834" xr:uid="{00000000-0005-0000-0000-0000FA1A0000}"/>
    <cellStyle name="Comma 3 7 7 2" xfId="3242" xr:uid="{00000000-0005-0000-0000-0000FB1A0000}"/>
    <cellStyle name="Comma 3 7 7 3" xfId="5649" xr:uid="{00000000-0005-0000-0000-0000FC1A0000}"/>
    <cellStyle name="Comma 3 7 8" xfId="1634" xr:uid="{00000000-0005-0000-0000-0000FD1A0000}"/>
    <cellStyle name="Comma 3 7 8 2" xfId="4042" xr:uid="{00000000-0005-0000-0000-0000FE1A0000}"/>
    <cellStyle name="Comma 3 7 8 3" xfId="6449" xr:uid="{00000000-0005-0000-0000-0000FF1A0000}"/>
    <cellStyle name="Comma 3 7 9" xfId="2441" xr:uid="{00000000-0005-0000-0000-0000001B0000}"/>
    <cellStyle name="Comma 3 8" xfId="42" xr:uid="{00000000-0005-0000-0000-0000011B0000}"/>
    <cellStyle name="Comma 3 8 10" xfId="4858" xr:uid="{00000000-0005-0000-0000-0000021B0000}"/>
    <cellStyle name="Comma 3 8 2" xfId="93" xr:uid="{00000000-0005-0000-0000-0000031B0000}"/>
    <cellStyle name="Comma 3 8 2 2" xfId="193" xr:uid="{00000000-0005-0000-0000-0000041B0000}"/>
    <cellStyle name="Comma 3 8 2 2 2" xfId="393" xr:uid="{00000000-0005-0000-0000-0000051B0000}"/>
    <cellStyle name="Comma 3 8 2 2 2 2" xfId="1194" xr:uid="{00000000-0005-0000-0000-0000061B0000}"/>
    <cellStyle name="Comma 3 8 2 2 2 2 2" xfId="3602" xr:uid="{00000000-0005-0000-0000-0000071B0000}"/>
    <cellStyle name="Comma 3 8 2 2 2 2 3" xfId="6009" xr:uid="{00000000-0005-0000-0000-0000081B0000}"/>
    <cellStyle name="Comma 3 8 2 2 2 3" xfId="1994" xr:uid="{00000000-0005-0000-0000-0000091B0000}"/>
    <cellStyle name="Comma 3 8 2 2 2 3 2" xfId="4402" xr:uid="{00000000-0005-0000-0000-00000A1B0000}"/>
    <cellStyle name="Comma 3 8 2 2 2 3 3" xfId="6809" xr:uid="{00000000-0005-0000-0000-00000B1B0000}"/>
    <cellStyle name="Comma 3 8 2 2 2 4" xfId="2802" xr:uid="{00000000-0005-0000-0000-00000C1B0000}"/>
    <cellStyle name="Comma 3 8 2 2 2 5" xfId="5209" xr:uid="{00000000-0005-0000-0000-00000D1B0000}"/>
    <cellStyle name="Comma 3 8 2 2 3" xfId="593" xr:uid="{00000000-0005-0000-0000-00000E1B0000}"/>
    <cellStyle name="Comma 3 8 2 2 3 2" xfId="1394" xr:uid="{00000000-0005-0000-0000-00000F1B0000}"/>
    <cellStyle name="Comma 3 8 2 2 3 2 2" xfId="3802" xr:uid="{00000000-0005-0000-0000-0000101B0000}"/>
    <cellStyle name="Comma 3 8 2 2 3 2 3" xfId="6209" xr:uid="{00000000-0005-0000-0000-0000111B0000}"/>
    <cellStyle name="Comma 3 8 2 2 3 3" xfId="2194" xr:uid="{00000000-0005-0000-0000-0000121B0000}"/>
    <cellStyle name="Comma 3 8 2 2 3 3 2" xfId="4602" xr:uid="{00000000-0005-0000-0000-0000131B0000}"/>
    <cellStyle name="Comma 3 8 2 2 3 3 3" xfId="7009" xr:uid="{00000000-0005-0000-0000-0000141B0000}"/>
    <cellStyle name="Comma 3 8 2 2 3 4" xfId="3002" xr:uid="{00000000-0005-0000-0000-0000151B0000}"/>
    <cellStyle name="Comma 3 8 2 2 3 5" xfId="5409" xr:uid="{00000000-0005-0000-0000-0000161B0000}"/>
    <cellStyle name="Comma 3 8 2 2 4" xfId="793" xr:uid="{00000000-0005-0000-0000-0000171B0000}"/>
    <cellStyle name="Comma 3 8 2 2 4 2" xfId="1594" xr:uid="{00000000-0005-0000-0000-0000181B0000}"/>
    <cellStyle name="Comma 3 8 2 2 4 2 2" xfId="4002" xr:uid="{00000000-0005-0000-0000-0000191B0000}"/>
    <cellStyle name="Comma 3 8 2 2 4 2 3" xfId="6409" xr:uid="{00000000-0005-0000-0000-00001A1B0000}"/>
    <cellStyle name="Comma 3 8 2 2 4 3" xfId="2394" xr:uid="{00000000-0005-0000-0000-00001B1B0000}"/>
    <cellStyle name="Comma 3 8 2 2 4 3 2" xfId="4802" xr:uid="{00000000-0005-0000-0000-00001C1B0000}"/>
    <cellStyle name="Comma 3 8 2 2 4 3 3" xfId="7209" xr:uid="{00000000-0005-0000-0000-00001D1B0000}"/>
    <cellStyle name="Comma 3 8 2 2 4 4" xfId="3202" xr:uid="{00000000-0005-0000-0000-00001E1B0000}"/>
    <cellStyle name="Comma 3 8 2 2 4 5" xfId="5609" xr:uid="{00000000-0005-0000-0000-00001F1B0000}"/>
    <cellStyle name="Comma 3 8 2 2 5" xfId="994" xr:uid="{00000000-0005-0000-0000-0000201B0000}"/>
    <cellStyle name="Comma 3 8 2 2 5 2" xfId="3402" xr:uid="{00000000-0005-0000-0000-0000211B0000}"/>
    <cellStyle name="Comma 3 8 2 2 5 3" xfId="5809" xr:uid="{00000000-0005-0000-0000-0000221B0000}"/>
    <cellStyle name="Comma 3 8 2 2 6" xfId="1794" xr:uid="{00000000-0005-0000-0000-0000231B0000}"/>
    <cellStyle name="Comma 3 8 2 2 6 2" xfId="4202" xr:uid="{00000000-0005-0000-0000-0000241B0000}"/>
    <cellStyle name="Comma 3 8 2 2 6 3" xfId="6609" xr:uid="{00000000-0005-0000-0000-0000251B0000}"/>
    <cellStyle name="Comma 3 8 2 2 7" xfId="2602" xr:uid="{00000000-0005-0000-0000-0000261B0000}"/>
    <cellStyle name="Comma 3 8 2 2 8" xfId="5009" xr:uid="{00000000-0005-0000-0000-0000271B0000}"/>
    <cellStyle name="Comma 3 8 2 3" xfId="293" xr:uid="{00000000-0005-0000-0000-0000281B0000}"/>
    <cellStyle name="Comma 3 8 2 3 2" xfId="1094" xr:uid="{00000000-0005-0000-0000-0000291B0000}"/>
    <cellStyle name="Comma 3 8 2 3 2 2" xfId="3502" xr:uid="{00000000-0005-0000-0000-00002A1B0000}"/>
    <cellStyle name="Comma 3 8 2 3 2 3" xfId="5909" xr:uid="{00000000-0005-0000-0000-00002B1B0000}"/>
    <cellStyle name="Comma 3 8 2 3 3" xfId="1894" xr:uid="{00000000-0005-0000-0000-00002C1B0000}"/>
    <cellStyle name="Comma 3 8 2 3 3 2" xfId="4302" xr:uid="{00000000-0005-0000-0000-00002D1B0000}"/>
    <cellStyle name="Comma 3 8 2 3 3 3" xfId="6709" xr:uid="{00000000-0005-0000-0000-00002E1B0000}"/>
    <cellStyle name="Comma 3 8 2 3 4" xfId="2702" xr:uid="{00000000-0005-0000-0000-00002F1B0000}"/>
    <cellStyle name="Comma 3 8 2 3 5" xfId="5109" xr:uid="{00000000-0005-0000-0000-0000301B0000}"/>
    <cellStyle name="Comma 3 8 2 4" xfId="493" xr:uid="{00000000-0005-0000-0000-0000311B0000}"/>
    <cellStyle name="Comma 3 8 2 4 2" xfId="1294" xr:uid="{00000000-0005-0000-0000-0000321B0000}"/>
    <cellStyle name="Comma 3 8 2 4 2 2" xfId="3702" xr:uid="{00000000-0005-0000-0000-0000331B0000}"/>
    <cellStyle name="Comma 3 8 2 4 2 3" xfId="6109" xr:uid="{00000000-0005-0000-0000-0000341B0000}"/>
    <cellStyle name="Comma 3 8 2 4 3" xfId="2094" xr:uid="{00000000-0005-0000-0000-0000351B0000}"/>
    <cellStyle name="Comma 3 8 2 4 3 2" xfId="4502" xr:uid="{00000000-0005-0000-0000-0000361B0000}"/>
    <cellStyle name="Comma 3 8 2 4 3 3" xfId="6909" xr:uid="{00000000-0005-0000-0000-0000371B0000}"/>
    <cellStyle name="Comma 3 8 2 4 4" xfId="2902" xr:uid="{00000000-0005-0000-0000-0000381B0000}"/>
    <cellStyle name="Comma 3 8 2 4 5" xfId="5309" xr:uid="{00000000-0005-0000-0000-0000391B0000}"/>
    <cellStyle name="Comma 3 8 2 5" xfId="693" xr:uid="{00000000-0005-0000-0000-00003A1B0000}"/>
    <cellStyle name="Comma 3 8 2 5 2" xfId="1494" xr:uid="{00000000-0005-0000-0000-00003B1B0000}"/>
    <cellStyle name="Comma 3 8 2 5 2 2" xfId="3902" xr:uid="{00000000-0005-0000-0000-00003C1B0000}"/>
    <cellStyle name="Comma 3 8 2 5 2 3" xfId="6309" xr:uid="{00000000-0005-0000-0000-00003D1B0000}"/>
    <cellStyle name="Comma 3 8 2 5 3" xfId="2294" xr:uid="{00000000-0005-0000-0000-00003E1B0000}"/>
    <cellStyle name="Comma 3 8 2 5 3 2" xfId="4702" xr:uid="{00000000-0005-0000-0000-00003F1B0000}"/>
    <cellStyle name="Comma 3 8 2 5 3 3" xfId="7109" xr:uid="{00000000-0005-0000-0000-0000401B0000}"/>
    <cellStyle name="Comma 3 8 2 5 4" xfId="3102" xr:uid="{00000000-0005-0000-0000-0000411B0000}"/>
    <cellStyle name="Comma 3 8 2 5 5" xfId="5509" xr:uid="{00000000-0005-0000-0000-0000421B0000}"/>
    <cellStyle name="Comma 3 8 2 6" xfId="894" xr:uid="{00000000-0005-0000-0000-0000431B0000}"/>
    <cellStyle name="Comma 3 8 2 6 2" xfId="3302" xr:uid="{00000000-0005-0000-0000-0000441B0000}"/>
    <cellStyle name="Comma 3 8 2 6 3" xfId="5709" xr:uid="{00000000-0005-0000-0000-0000451B0000}"/>
    <cellStyle name="Comma 3 8 2 7" xfId="1694" xr:uid="{00000000-0005-0000-0000-0000461B0000}"/>
    <cellStyle name="Comma 3 8 2 7 2" xfId="4102" xr:uid="{00000000-0005-0000-0000-0000471B0000}"/>
    <cellStyle name="Comma 3 8 2 7 3" xfId="6509" xr:uid="{00000000-0005-0000-0000-0000481B0000}"/>
    <cellStyle name="Comma 3 8 2 8" xfId="2502" xr:uid="{00000000-0005-0000-0000-0000491B0000}"/>
    <cellStyle name="Comma 3 8 2 9" xfId="4909" xr:uid="{00000000-0005-0000-0000-00004A1B0000}"/>
    <cellStyle name="Comma 3 8 3" xfId="143" xr:uid="{00000000-0005-0000-0000-00004B1B0000}"/>
    <cellStyle name="Comma 3 8 3 2" xfId="343" xr:uid="{00000000-0005-0000-0000-00004C1B0000}"/>
    <cellStyle name="Comma 3 8 3 2 2" xfId="1144" xr:uid="{00000000-0005-0000-0000-00004D1B0000}"/>
    <cellStyle name="Comma 3 8 3 2 2 2" xfId="3552" xr:uid="{00000000-0005-0000-0000-00004E1B0000}"/>
    <cellStyle name="Comma 3 8 3 2 2 3" xfId="5959" xr:uid="{00000000-0005-0000-0000-00004F1B0000}"/>
    <cellStyle name="Comma 3 8 3 2 3" xfId="1944" xr:uid="{00000000-0005-0000-0000-0000501B0000}"/>
    <cellStyle name="Comma 3 8 3 2 3 2" xfId="4352" xr:uid="{00000000-0005-0000-0000-0000511B0000}"/>
    <cellStyle name="Comma 3 8 3 2 3 3" xfId="6759" xr:uid="{00000000-0005-0000-0000-0000521B0000}"/>
    <cellStyle name="Comma 3 8 3 2 4" xfId="2752" xr:uid="{00000000-0005-0000-0000-0000531B0000}"/>
    <cellStyle name="Comma 3 8 3 2 5" xfId="5159" xr:uid="{00000000-0005-0000-0000-0000541B0000}"/>
    <cellStyle name="Comma 3 8 3 3" xfId="543" xr:uid="{00000000-0005-0000-0000-0000551B0000}"/>
    <cellStyle name="Comma 3 8 3 3 2" xfId="1344" xr:uid="{00000000-0005-0000-0000-0000561B0000}"/>
    <cellStyle name="Comma 3 8 3 3 2 2" xfId="3752" xr:uid="{00000000-0005-0000-0000-0000571B0000}"/>
    <cellStyle name="Comma 3 8 3 3 2 3" xfId="6159" xr:uid="{00000000-0005-0000-0000-0000581B0000}"/>
    <cellStyle name="Comma 3 8 3 3 3" xfId="2144" xr:uid="{00000000-0005-0000-0000-0000591B0000}"/>
    <cellStyle name="Comma 3 8 3 3 3 2" xfId="4552" xr:uid="{00000000-0005-0000-0000-00005A1B0000}"/>
    <cellStyle name="Comma 3 8 3 3 3 3" xfId="6959" xr:uid="{00000000-0005-0000-0000-00005B1B0000}"/>
    <cellStyle name="Comma 3 8 3 3 4" xfId="2952" xr:uid="{00000000-0005-0000-0000-00005C1B0000}"/>
    <cellStyle name="Comma 3 8 3 3 5" xfId="5359" xr:uid="{00000000-0005-0000-0000-00005D1B0000}"/>
    <cellStyle name="Comma 3 8 3 4" xfId="743" xr:uid="{00000000-0005-0000-0000-00005E1B0000}"/>
    <cellStyle name="Comma 3 8 3 4 2" xfId="1544" xr:uid="{00000000-0005-0000-0000-00005F1B0000}"/>
    <cellStyle name="Comma 3 8 3 4 2 2" xfId="3952" xr:uid="{00000000-0005-0000-0000-0000601B0000}"/>
    <cellStyle name="Comma 3 8 3 4 2 3" xfId="6359" xr:uid="{00000000-0005-0000-0000-0000611B0000}"/>
    <cellStyle name="Comma 3 8 3 4 3" xfId="2344" xr:uid="{00000000-0005-0000-0000-0000621B0000}"/>
    <cellStyle name="Comma 3 8 3 4 3 2" xfId="4752" xr:uid="{00000000-0005-0000-0000-0000631B0000}"/>
    <cellStyle name="Comma 3 8 3 4 3 3" xfId="7159" xr:uid="{00000000-0005-0000-0000-0000641B0000}"/>
    <cellStyle name="Comma 3 8 3 4 4" xfId="3152" xr:uid="{00000000-0005-0000-0000-0000651B0000}"/>
    <cellStyle name="Comma 3 8 3 4 5" xfId="5559" xr:uid="{00000000-0005-0000-0000-0000661B0000}"/>
    <cellStyle name="Comma 3 8 3 5" xfId="944" xr:uid="{00000000-0005-0000-0000-0000671B0000}"/>
    <cellStyle name="Comma 3 8 3 5 2" xfId="3352" xr:uid="{00000000-0005-0000-0000-0000681B0000}"/>
    <cellStyle name="Comma 3 8 3 5 3" xfId="5759" xr:uid="{00000000-0005-0000-0000-0000691B0000}"/>
    <cellStyle name="Comma 3 8 3 6" xfId="1744" xr:uid="{00000000-0005-0000-0000-00006A1B0000}"/>
    <cellStyle name="Comma 3 8 3 6 2" xfId="4152" xr:uid="{00000000-0005-0000-0000-00006B1B0000}"/>
    <cellStyle name="Comma 3 8 3 6 3" xfId="6559" xr:uid="{00000000-0005-0000-0000-00006C1B0000}"/>
    <cellStyle name="Comma 3 8 3 7" xfId="2552" xr:uid="{00000000-0005-0000-0000-00006D1B0000}"/>
    <cellStyle name="Comma 3 8 3 8" xfId="4959" xr:uid="{00000000-0005-0000-0000-00006E1B0000}"/>
    <cellStyle name="Comma 3 8 4" xfId="243" xr:uid="{00000000-0005-0000-0000-00006F1B0000}"/>
    <cellStyle name="Comma 3 8 4 2" xfId="1044" xr:uid="{00000000-0005-0000-0000-0000701B0000}"/>
    <cellStyle name="Comma 3 8 4 2 2" xfId="3452" xr:uid="{00000000-0005-0000-0000-0000711B0000}"/>
    <cellStyle name="Comma 3 8 4 2 3" xfId="5859" xr:uid="{00000000-0005-0000-0000-0000721B0000}"/>
    <cellStyle name="Comma 3 8 4 3" xfId="1844" xr:uid="{00000000-0005-0000-0000-0000731B0000}"/>
    <cellStyle name="Comma 3 8 4 3 2" xfId="4252" xr:uid="{00000000-0005-0000-0000-0000741B0000}"/>
    <cellStyle name="Comma 3 8 4 3 3" xfId="6659" xr:uid="{00000000-0005-0000-0000-0000751B0000}"/>
    <cellStyle name="Comma 3 8 4 4" xfId="2652" xr:uid="{00000000-0005-0000-0000-0000761B0000}"/>
    <cellStyle name="Comma 3 8 4 5" xfId="5059" xr:uid="{00000000-0005-0000-0000-0000771B0000}"/>
    <cellStyle name="Comma 3 8 5" xfId="443" xr:uid="{00000000-0005-0000-0000-0000781B0000}"/>
    <cellStyle name="Comma 3 8 5 2" xfId="1244" xr:uid="{00000000-0005-0000-0000-0000791B0000}"/>
    <cellStyle name="Comma 3 8 5 2 2" xfId="3652" xr:uid="{00000000-0005-0000-0000-00007A1B0000}"/>
    <cellStyle name="Comma 3 8 5 2 3" xfId="6059" xr:uid="{00000000-0005-0000-0000-00007B1B0000}"/>
    <cellStyle name="Comma 3 8 5 3" xfId="2044" xr:uid="{00000000-0005-0000-0000-00007C1B0000}"/>
    <cellStyle name="Comma 3 8 5 3 2" xfId="4452" xr:uid="{00000000-0005-0000-0000-00007D1B0000}"/>
    <cellStyle name="Comma 3 8 5 3 3" xfId="6859" xr:uid="{00000000-0005-0000-0000-00007E1B0000}"/>
    <cellStyle name="Comma 3 8 5 4" xfId="2852" xr:uid="{00000000-0005-0000-0000-00007F1B0000}"/>
    <cellStyle name="Comma 3 8 5 5" xfId="5259" xr:uid="{00000000-0005-0000-0000-0000801B0000}"/>
    <cellStyle name="Comma 3 8 6" xfId="643" xr:uid="{00000000-0005-0000-0000-0000811B0000}"/>
    <cellStyle name="Comma 3 8 6 2" xfId="1444" xr:uid="{00000000-0005-0000-0000-0000821B0000}"/>
    <cellStyle name="Comma 3 8 6 2 2" xfId="3852" xr:uid="{00000000-0005-0000-0000-0000831B0000}"/>
    <cellStyle name="Comma 3 8 6 2 3" xfId="6259" xr:uid="{00000000-0005-0000-0000-0000841B0000}"/>
    <cellStyle name="Comma 3 8 6 3" xfId="2244" xr:uid="{00000000-0005-0000-0000-0000851B0000}"/>
    <cellStyle name="Comma 3 8 6 3 2" xfId="4652" xr:uid="{00000000-0005-0000-0000-0000861B0000}"/>
    <cellStyle name="Comma 3 8 6 3 3" xfId="7059" xr:uid="{00000000-0005-0000-0000-0000871B0000}"/>
    <cellStyle name="Comma 3 8 6 4" xfId="3052" xr:uid="{00000000-0005-0000-0000-0000881B0000}"/>
    <cellStyle name="Comma 3 8 6 5" xfId="5459" xr:uid="{00000000-0005-0000-0000-0000891B0000}"/>
    <cellStyle name="Comma 3 8 7" xfId="844" xr:uid="{00000000-0005-0000-0000-00008A1B0000}"/>
    <cellStyle name="Comma 3 8 7 2" xfId="3252" xr:uid="{00000000-0005-0000-0000-00008B1B0000}"/>
    <cellStyle name="Comma 3 8 7 3" xfId="5659" xr:uid="{00000000-0005-0000-0000-00008C1B0000}"/>
    <cellStyle name="Comma 3 8 8" xfId="1644" xr:uid="{00000000-0005-0000-0000-00008D1B0000}"/>
    <cellStyle name="Comma 3 8 8 2" xfId="4052" xr:uid="{00000000-0005-0000-0000-00008E1B0000}"/>
    <cellStyle name="Comma 3 8 8 3" xfId="6459" xr:uid="{00000000-0005-0000-0000-00008F1B0000}"/>
    <cellStyle name="Comma 3 8 9" xfId="2451" xr:uid="{00000000-0005-0000-0000-0000901B0000}"/>
    <cellStyle name="Comma 3 9" xfId="52" xr:uid="{00000000-0005-0000-0000-0000911B0000}"/>
    <cellStyle name="Comma 3 9 10" xfId="4868" xr:uid="{00000000-0005-0000-0000-0000921B0000}"/>
    <cellStyle name="Comma 3 9 2" xfId="103" xr:uid="{00000000-0005-0000-0000-0000931B0000}"/>
    <cellStyle name="Comma 3 9 2 2" xfId="203" xr:uid="{00000000-0005-0000-0000-0000941B0000}"/>
    <cellStyle name="Comma 3 9 2 2 2" xfId="403" xr:uid="{00000000-0005-0000-0000-0000951B0000}"/>
    <cellStyle name="Comma 3 9 2 2 2 2" xfId="1204" xr:uid="{00000000-0005-0000-0000-0000961B0000}"/>
    <cellStyle name="Comma 3 9 2 2 2 2 2" xfId="3612" xr:uid="{00000000-0005-0000-0000-0000971B0000}"/>
    <cellStyle name="Comma 3 9 2 2 2 2 3" xfId="6019" xr:uid="{00000000-0005-0000-0000-0000981B0000}"/>
    <cellStyle name="Comma 3 9 2 2 2 3" xfId="2004" xr:uid="{00000000-0005-0000-0000-0000991B0000}"/>
    <cellStyle name="Comma 3 9 2 2 2 3 2" xfId="4412" xr:uid="{00000000-0005-0000-0000-00009A1B0000}"/>
    <cellStyle name="Comma 3 9 2 2 2 3 3" xfId="6819" xr:uid="{00000000-0005-0000-0000-00009B1B0000}"/>
    <cellStyle name="Comma 3 9 2 2 2 4" xfId="2812" xr:uid="{00000000-0005-0000-0000-00009C1B0000}"/>
    <cellStyle name="Comma 3 9 2 2 2 5" xfId="5219" xr:uid="{00000000-0005-0000-0000-00009D1B0000}"/>
    <cellStyle name="Comma 3 9 2 2 3" xfId="603" xr:uid="{00000000-0005-0000-0000-00009E1B0000}"/>
    <cellStyle name="Comma 3 9 2 2 3 2" xfId="1404" xr:uid="{00000000-0005-0000-0000-00009F1B0000}"/>
    <cellStyle name="Comma 3 9 2 2 3 2 2" xfId="3812" xr:uid="{00000000-0005-0000-0000-0000A01B0000}"/>
    <cellStyle name="Comma 3 9 2 2 3 2 3" xfId="6219" xr:uid="{00000000-0005-0000-0000-0000A11B0000}"/>
    <cellStyle name="Comma 3 9 2 2 3 3" xfId="2204" xr:uid="{00000000-0005-0000-0000-0000A21B0000}"/>
    <cellStyle name="Comma 3 9 2 2 3 3 2" xfId="4612" xr:uid="{00000000-0005-0000-0000-0000A31B0000}"/>
    <cellStyle name="Comma 3 9 2 2 3 3 3" xfId="7019" xr:uid="{00000000-0005-0000-0000-0000A41B0000}"/>
    <cellStyle name="Comma 3 9 2 2 3 4" xfId="3012" xr:uid="{00000000-0005-0000-0000-0000A51B0000}"/>
    <cellStyle name="Comma 3 9 2 2 3 5" xfId="5419" xr:uid="{00000000-0005-0000-0000-0000A61B0000}"/>
    <cellStyle name="Comma 3 9 2 2 4" xfId="803" xr:uid="{00000000-0005-0000-0000-0000A71B0000}"/>
    <cellStyle name="Comma 3 9 2 2 4 2" xfId="1604" xr:uid="{00000000-0005-0000-0000-0000A81B0000}"/>
    <cellStyle name="Comma 3 9 2 2 4 2 2" xfId="4012" xr:uid="{00000000-0005-0000-0000-0000A91B0000}"/>
    <cellStyle name="Comma 3 9 2 2 4 2 3" xfId="6419" xr:uid="{00000000-0005-0000-0000-0000AA1B0000}"/>
    <cellStyle name="Comma 3 9 2 2 4 3" xfId="2404" xr:uid="{00000000-0005-0000-0000-0000AB1B0000}"/>
    <cellStyle name="Comma 3 9 2 2 4 3 2" xfId="4812" xr:uid="{00000000-0005-0000-0000-0000AC1B0000}"/>
    <cellStyle name="Comma 3 9 2 2 4 3 3" xfId="7219" xr:uid="{00000000-0005-0000-0000-0000AD1B0000}"/>
    <cellStyle name="Comma 3 9 2 2 4 4" xfId="3212" xr:uid="{00000000-0005-0000-0000-0000AE1B0000}"/>
    <cellStyle name="Comma 3 9 2 2 4 5" xfId="5619" xr:uid="{00000000-0005-0000-0000-0000AF1B0000}"/>
    <cellStyle name="Comma 3 9 2 2 5" xfId="1004" xr:uid="{00000000-0005-0000-0000-0000B01B0000}"/>
    <cellStyle name="Comma 3 9 2 2 5 2" xfId="3412" xr:uid="{00000000-0005-0000-0000-0000B11B0000}"/>
    <cellStyle name="Comma 3 9 2 2 5 3" xfId="5819" xr:uid="{00000000-0005-0000-0000-0000B21B0000}"/>
    <cellStyle name="Comma 3 9 2 2 6" xfId="1804" xr:uid="{00000000-0005-0000-0000-0000B31B0000}"/>
    <cellStyle name="Comma 3 9 2 2 6 2" xfId="4212" xr:uid="{00000000-0005-0000-0000-0000B41B0000}"/>
    <cellStyle name="Comma 3 9 2 2 6 3" xfId="6619" xr:uid="{00000000-0005-0000-0000-0000B51B0000}"/>
    <cellStyle name="Comma 3 9 2 2 7" xfId="2612" xr:uid="{00000000-0005-0000-0000-0000B61B0000}"/>
    <cellStyle name="Comma 3 9 2 2 8" xfId="5019" xr:uid="{00000000-0005-0000-0000-0000B71B0000}"/>
    <cellStyle name="Comma 3 9 2 3" xfId="303" xr:uid="{00000000-0005-0000-0000-0000B81B0000}"/>
    <cellStyle name="Comma 3 9 2 3 2" xfId="1104" xr:uid="{00000000-0005-0000-0000-0000B91B0000}"/>
    <cellStyle name="Comma 3 9 2 3 2 2" xfId="3512" xr:uid="{00000000-0005-0000-0000-0000BA1B0000}"/>
    <cellStyle name="Comma 3 9 2 3 2 3" xfId="5919" xr:uid="{00000000-0005-0000-0000-0000BB1B0000}"/>
    <cellStyle name="Comma 3 9 2 3 3" xfId="1904" xr:uid="{00000000-0005-0000-0000-0000BC1B0000}"/>
    <cellStyle name="Comma 3 9 2 3 3 2" xfId="4312" xr:uid="{00000000-0005-0000-0000-0000BD1B0000}"/>
    <cellStyle name="Comma 3 9 2 3 3 3" xfId="6719" xr:uid="{00000000-0005-0000-0000-0000BE1B0000}"/>
    <cellStyle name="Comma 3 9 2 3 4" xfId="2712" xr:uid="{00000000-0005-0000-0000-0000BF1B0000}"/>
    <cellStyle name="Comma 3 9 2 3 5" xfId="5119" xr:uid="{00000000-0005-0000-0000-0000C01B0000}"/>
    <cellStyle name="Comma 3 9 2 4" xfId="503" xr:uid="{00000000-0005-0000-0000-0000C11B0000}"/>
    <cellStyle name="Comma 3 9 2 4 2" xfId="1304" xr:uid="{00000000-0005-0000-0000-0000C21B0000}"/>
    <cellStyle name="Comma 3 9 2 4 2 2" xfId="3712" xr:uid="{00000000-0005-0000-0000-0000C31B0000}"/>
    <cellStyle name="Comma 3 9 2 4 2 3" xfId="6119" xr:uid="{00000000-0005-0000-0000-0000C41B0000}"/>
    <cellStyle name="Comma 3 9 2 4 3" xfId="2104" xr:uid="{00000000-0005-0000-0000-0000C51B0000}"/>
    <cellStyle name="Comma 3 9 2 4 3 2" xfId="4512" xr:uid="{00000000-0005-0000-0000-0000C61B0000}"/>
    <cellStyle name="Comma 3 9 2 4 3 3" xfId="6919" xr:uid="{00000000-0005-0000-0000-0000C71B0000}"/>
    <cellStyle name="Comma 3 9 2 4 4" xfId="2912" xr:uid="{00000000-0005-0000-0000-0000C81B0000}"/>
    <cellStyle name="Comma 3 9 2 4 5" xfId="5319" xr:uid="{00000000-0005-0000-0000-0000C91B0000}"/>
    <cellStyle name="Comma 3 9 2 5" xfId="703" xr:uid="{00000000-0005-0000-0000-0000CA1B0000}"/>
    <cellStyle name="Comma 3 9 2 5 2" xfId="1504" xr:uid="{00000000-0005-0000-0000-0000CB1B0000}"/>
    <cellStyle name="Comma 3 9 2 5 2 2" xfId="3912" xr:uid="{00000000-0005-0000-0000-0000CC1B0000}"/>
    <cellStyle name="Comma 3 9 2 5 2 3" xfId="6319" xr:uid="{00000000-0005-0000-0000-0000CD1B0000}"/>
    <cellStyle name="Comma 3 9 2 5 3" xfId="2304" xr:uid="{00000000-0005-0000-0000-0000CE1B0000}"/>
    <cellStyle name="Comma 3 9 2 5 3 2" xfId="4712" xr:uid="{00000000-0005-0000-0000-0000CF1B0000}"/>
    <cellStyle name="Comma 3 9 2 5 3 3" xfId="7119" xr:uid="{00000000-0005-0000-0000-0000D01B0000}"/>
    <cellStyle name="Comma 3 9 2 5 4" xfId="3112" xr:uid="{00000000-0005-0000-0000-0000D11B0000}"/>
    <cellStyle name="Comma 3 9 2 5 5" xfId="5519" xr:uid="{00000000-0005-0000-0000-0000D21B0000}"/>
    <cellStyle name="Comma 3 9 2 6" xfId="904" xr:uid="{00000000-0005-0000-0000-0000D31B0000}"/>
    <cellStyle name="Comma 3 9 2 6 2" xfId="3312" xr:uid="{00000000-0005-0000-0000-0000D41B0000}"/>
    <cellStyle name="Comma 3 9 2 6 3" xfId="5719" xr:uid="{00000000-0005-0000-0000-0000D51B0000}"/>
    <cellStyle name="Comma 3 9 2 7" xfId="1704" xr:uid="{00000000-0005-0000-0000-0000D61B0000}"/>
    <cellStyle name="Comma 3 9 2 7 2" xfId="4112" xr:uid="{00000000-0005-0000-0000-0000D71B0000}"/>
    <cellStyle name="Comma 3 9 2 7 3" xfId="6519" xr:uid="{00000000-0005-0000-0000-0000D81B0000}"/>
    <cellStyle name="Comma 3 9 2 8" xfId="2512" xr:uid="{00000000-0005-0000-0000-0000D91B0000}"/>
    <cellStyle name="Comma 3 9 2 9" xfId="4919" xr:uid="{00000000-0005-0000-0000-0000DA1B0000}"/>
    <cellStyle name="Comma 3 9 3" xfId="153" xr:uid="{00000000-0005-0000-0000-0000DB1B0000}"/>
    <cellStyle name="Comma 3 9 3 2" xfId="353" xr:uid="{00000000-0005-0000-0000-0000DC1B0000}"/>
    <cellStyle name="Comma 3 9 3 2 2" xfId="1154" xr:uid="{00000000-0005-0000-0000-0000DD1B0000}"/>
    <cellStyle name="Comma 3 9 3 2 2 2" xfId="3562" xr:uid="{00000000-0005-0000-0000-0000DE1B0000}"/>
    <cellStyle name="Comma 3 9 3 2 2 3" xfId="5969" xr:uid="{00000000-0005-0000-0000-0000DF1B0000}"/>
    <cellStyle name="Comma 3 9 3 2 3" xfId="1954" xr:uid="{00000000-0005-0000-0000-0000E01B0000}"/>
    <cellStyle name="Comma 3 9 3 2 3 2" xfId="4362" xr:uid="{00000000-0005-0000-0000-0000E11B0000}"/>
    <cellStyle name="Comma 3 9 3 2 3 3" xfId="6769" xr:uid="{00000000-0005-0000-0000-0000E21B0000}"/>
    <cellStyle name="Comma 3 9 3 2 4" xfId="2762" xr:uid="{00000000-0005-0000-0000-0000E31B0000}"/>
    <cellStyle name="Comma 3 9 3 2 5" xfId="5169" xr:uid="{00000000-0005-0000-0000-0000E41B0000}"/>
    <cellStyle name="Comma 3 9 3 3" xfId="553" xr:uid="{00000000-0005-0000-0000-0000E51B0000}"/>
    <cellStyle name="Comma 3 9 3 3 2" xfId="1354" xr:uid="{00000000-0005-0000-0000-0000E61B0000}"/>
    <cellStyle name="Comma 3 9 3 3 2 2" xfId="3762" xr:uid="{00000000-0005-0000-0000-0000E71B0000}"/>
    <cellStyle name="Comma 3 9 3 3 2 3" xfId="6169" xr:uid="{00000000-0005-0000-0000-0000E81B0000}"/>
    <cellStyle name="Comma 3 9 3 3 3" xfId="2154" xr:uid="{00000000-0005-0000-0000-0000E91B0000}"/>
    <cellStyle name="Comma 3 9 3 3 3 2" xfId="4562" xr:uid="{00000000-0005-0000-0000-0000EA1B0000}"/>
    <cellStyle name="Comma 3 9 3 3 3 3" xfId="6969" xr:uid="{00000000-0005-0000-0000-0000EB1B0000}"/>
    <cellStyle name="Comma 3 9 3 3 4" xfId="2962" xr:uid="{00000000-0005-0000-0000-0000EC1B0000}"/>
    <cellStyle name="Comma 3 9 3 3 5" xfId="5369" xr:uid="{00000000-0005-0000-0000-0000ED1B0000}"/>
    <cellStyle name="Comma 3 9 3 4" xfId="753" xr:uid="{00000000-0005-0000-0000-0000EE1B0000}"/>
    <cellStyle name="Comma 3 9 3 4 2" xfId="1554" xr:uid="{00000000-0005-0000-0000-0000EF1B0000}"/>
    <cellStyle name="Comma 3 9 3 4 2 2" xfId="3962" xr:uid="{00000000-0005-0000-0000-0000F01B0000}"/>
    <cellStyle name="Comma 3 9 3 4 2 3" xfId="6369" xr:uid="{00000000-0005-0000-0000-0000F11B0000}"/>
    <cellStyle name="Comma 3 9 3 4 3" xfId="2354" xr:uid="{00000000-0005-0000-0000-0000F21B0000}"/>
    <cellStyle name="Comma 3 9 3 4 3 2" xfId="4762" xr:uid="{00000000-0005-0000-0000-0000F31B0000}"/>
    <cellStyle name="Comma 3 9 3 4 3 3" xfId="7169" xr:uid="{00000000-0005-0000-0000-0000F41B0000}"/>
    <cellStyle name="Comma 3 9 3 4 4" xfId="3162" xr:uid="{00000000-0005-0000-0000-0000F51B0000}"/>
    <cellStyle name="Comma 3 9 3 4 5" xfId="5569" xr:uid="{00000000-0005-0000-0000-0000F61B0000}"/>
    <cellStyle name="Comma 3 9 3 5" xfId="954" xr:uid="{00000000-0005-0000-0000-0000F71B0000}"/>
    <cellStyle name="Comma 3 9 3 5 2" xfId="3362" xr:uid="{00000000-0005-0000-0000-0000F81B0000}"/>
    <cellStyle name="Comma 3 9 3 5 3" xfId="5769" xr:uid="{00000000-0005-0000-0000-0000F91B0000}"/>
    <cellStyle name="Comma 3 9 3 6" xfId="1754" xr:uid="{00000000-0005-0000-0000-0000FA1B0000}"/>
    <cellStyle name="Comma 3 9 3 6 2" xfId="4162" xr:uid="{00000000-0005-0000-0000-0000FB1B0000}"/>
    <cellStyle name="Comma 3 9 3 6 3" xfId="6569" xr:uid="{00000000-0005-0000-0000-0000FC1B0000}"/>
    <cellStyle name="Comma 3 9 3 7" xfId="2562" xr:uid="{00000000-0005-0000-0000-0000FD1B0000}"/>
    <cellStyle name="Comma 3 9 3 8" xfId="4969" xr:uid="{00000000-0005-0000-0000-0000FE1B0000}"/>
    <cellStyle name="Comma 3 9 4" xfId="253" xr:uid="{00000000-0005-0000-0000-0000FF1B0000}"/>
    <cellStyle name="Comma 3 9 4 2" xfId="1054" xr:uid="{00000000-0005-0000-0000-0000001C0000}"/>
    <cellStyle name="Comma 3 9 4 2 2" xfId="3462" xr:uid="{00000000-0005-0000-0000-0000011C0000}"/>
    <cellStyle name="Comma 3 9 4 2 3" xfId="5869" xr:uid="{00000000-0005-0000-0000-0000021C0000}"/>
    <cellStyle name="Comma 3 9 4 3" xfId="1854" xr:uid="{00000000-0005-0000-0000-0000031C0000}"/>
    <cellStyle name="Comma 3 9 4 3 2" xfId="4262" xr:uid="{00000000-0005-0000-0000-0000041C0000}"/>
    <cellStyle name="Comma 3 9 4 3 3" xfId="6669" xr:uid="{00000000-0005-0000-0000-0000051C0000}"/>
    <cellStyle name="Comma 3 9 4 4" xfId="2662" xr:uid="{00000000-0005-0000-0000-0000061C0000}"/>
    <cellStyle name="Comma 3 9 4 5" xfId="5069" xr:uid="{00000000-0005-0000-0000-0000071C0000}"/>
    <cellStyle name="Comma 3 9 5" xfId="453" xr:uid="{00000000-0005-0000-0000-0000081C0000}"/>
    <cellStyle name="Comma 3 9 5 2" xfId="1254" xr:uid="{00000000-0005-0000-0000-0000091C0000}"/>
    <cellStyle name="Comma 3 9 5 2 2" xfId="3662" xr:uid="{00000000-0005-0000-0000-00000A1C0000}"/>
    <cellStyle name="Comma 3 9 5 2 3" xfId="6069" xr:uid="{00000000-0005-0000-0000-00000B1C0000}"/>
    <cellStyle name="Comma 3 9 5 3" xfId="2054" xr:uid="{00000000-0005-0000-0000-00000C1C0000}"/>
    <cellStyle name="Comma 3 9 5 3 2" xfId="4462" xr:uid="{00000000-0005-0000-0000-00000D1C0000}"/>
    <cellStyle name="Comma 3 9 5 3 3" xfId="6869" xr:uid="{00000000-0005-0000-0000-00000E1C0000}"/>
    <cellStyle name="Comma 3 9 5 4" xfId="2862" xr:uid="{00000000-0005-0000-0000-00000F1C0000}"/>
    <cellStyle name="Comma 3 9 5 5" xfId="5269" xr:uid="{00000000-0005-0000-0000-0000101C0000}"/>
    <cellStyle name="Comma 3 9 6" xfId="653" xr:uid="{00000000-0005-0000-0000-0000111C0000}"/>
    <cellStyle name="Comma 3 9 6 2" xfId="1454" xr:uid="{00000000-0005-0000-0000-0000121C0000}"/>
    <cellStyle name="Comma 3 9 6 2 2" xfId="3862" xr:uid="{00000000-0005-0000-0000-0000131C0000}"/>
    <cellStyle name="Comma 3 9 6 2 3" xfId="6269" xr:uid="{00000000-0005-0000-0000-0000141C0000}"/>
    <cellStyle name="Comma 3 9 6 3" xfId="2254" xr:uid="{00000000-0005-0000-0000-0000151C0000}"/>
    <cellStyle name="Comma 3 9 6 3 2" xfId="4662" xr:uid="{00000000-0005-0000-0000-0000161C0000}"/>
    <cellStyle name="Comma 3 9 6 3 3" xfId="7069" xr:uid="{00000000-0005-0000-0000-0000171C0000}"/>
    <cellStyle name="Comma 3 9 6 4" xfId="3062" xr:uid="{00000000-0005-0000-0000-0000181C0000}"/>
    <cellStyle name="Comma 3 9 6 5" xfId="5469" xr:uid="{00000000-0005-0000-0000-0000191C0000}"/>
    <cellStyle name="Comma 3 9 7" xfId="854" xr:uid="{00000000-0005-0000-0000-00001A1C0000}"/>
    <cellStyle name="Comma 3 9 7 2" xfId="3262" xr:uid="{00000000-0005-0000-0000-00001B1C0000}"/>
    <cellStyle name="Comma 3 9 7 3" xfId="5669" xr:uid="{00000000-0005-0000-0000-00001C1C0000}"/>
    <cellStyle name="Comma 3 9 8" xfId="1654" xr:uid="{00000000-0005-0000-0000-00001D1C0000}"/>
    <cellStyle name="Comma 3 9 8 2" xfId="4062" xr:uid="{00000000-0005-0000-0000-00001E1C0000}"/>
    <cellStyle name="Comma 3 9 8 3" xfId="6469" xr:uid="{00000000-0005-0000-0000-00001F1C0000}"/>
    <cellStyle name="Comma 3 9 9" xfId="2461" xr:uid="{00000000-0005-0000-0000-0000201C0000}"/>
    <cellStyle name="Comma 4" xfId="2413" xr:uid="{00000000-0005-0000-0000-0000211C0000}"/>
    <cellStyle name="Hyperlink 2" xfId="812" xr:uid="{00000000-0005-0000-0000-0000221C0000}"/>
    <cellStyle name="Normal" xfId="0" builtinId="0"/>
    <cellStyle name="Normal 2" xfId="3" xr:uid="{00000000-0005-0000-0000-0000241C0000}"/>
    <cellStyle name="Normal 2 2" xfId="13" xr:uid="{00000000-0005-0000-0000-0000251C0000}"/>
    <cellStyle name="Normal 2 2 2 3" xfId="7229" xr:uid="{00000000-0005-0000-0000-0000261C0000}"/>
    <cellStyle name="Normal 2 4" xfId="4" xr:uid="{00000000-0005-0000-0000-0000271C0000}"/>
    <cellStyle name="Normal 2 4 2" xfId="2414" xr:uid="{00000000-0005-0000-0000-0000281C0000}"/>
    <cellStyle name="Normal 2 4 3" xfId="4821" xr:uid="{00000000-0005-0000-0000-0000291C0000}"/>
    <cellStyle name="Normal 3" xfId="2" xr:uid="{00000000-0005-0000-0000-00002A1C0000}"/>
    <cellStyle name="Normal 4" xfId="9" xr:uid="{00000000-0005-0000-0000-00002B1C0000}"/>
    <cellStyle name="Normal 4 2" xfId="2419" xr:uid="{00000000-0005-0000-0000-00002C1C0000}"/>
    <cellStyle name="Normal 4 3" xfId="4826" xr:uid="{00000000-0005-0000-0000-00002D1C0000}"/>
    <cellStyle name="Normal 4 4" xfId="10" xr:uid="{00000000-0005-0000-0000-00002E1C0000}"/>
    <cellStyle name="Normal 4 4 2" xfId="2420" xr:uid="{00000000-0005-0000-0000-00002F1C0000}"/>
    <cellStyle name="Normal 4 4 3" xfId="4827" xr:uid="{00000000-0005-0000-0000-0000301C0000}"/>
    <cellStyle name="Normal 5" xfId="61" xr:uid="{00000000-0005-0000-0000-0000311C0000}"/>
    <cellStyle name="Normal 5 2" xfId="2470" xr:uid="{00000000-0005-0000-0000-0000321C0000}"/>
    <cellStyle name="Normal 5 3" xfId="4877" xr:uid="{00000000-0005-0000-0000-0000331C0000}"/>
    <cellStyle name="Normal 6" xfId="5" xr:uid="{00000000-0005-0000-0000-0000341C0000}"/>
    <cellStyle name="Normal 6 2" xfId="2415" xr:uid="{00000000-0005-0000-0000-0000351C0000}"/>
    <cellStyle name="Normal 6 3" xfId="4822" xr:uid="{00000000-0005-0000-0000-0000361C0000}"/>
    <cellStyle name="Normal 7" xfId="18" xr:uid="{00000000-0005-0000-0000-0000371C0000}"/>
    <cellStyle name="Normal 7 2" xfId="2427" xr:uid="{00000000-0005-0000-0000-0000381C0000}"/>
    <cellStyle name="Normal 7 3" xfId="4834" xr:uid="{00000000-0005-0000-0000-0000391C0000}"/>
    <cellStyle name="Normal 8" xfId="7230" xr:uid="{00000000-0005-0000-0000-00003A1C0000}"/>
    <cellStyle name="Percent" xfId="7228" builtinId="5"/>
    <cellStyle name="Percent 2" xfId="8" xr:uid="{00000000-0005-0000-0000-00003C1C0000}"/>
    <cellStyle name="Percent 2 2" xfId="2418" xr:uid="{00000000-0005-0000-0000-00003D1C0000}"/>
    <cellStyle name="Percent 2 3" xfId="4825" xr:uid="{00000000-0005-0000-0000-00003E1C0000}"/>
  </cellStyles>
  <dxfs count="0"/>
  <tableStyles count="0" defaultTableStyle="TableStyleMedium2" defaultPivotStyle="PivotStyleLight16"/>
  <colors>
    <mruColors>
      <color rgb="FF425563"/>
      <color rgb="FFBECBD4"/>
      <color rgb="FFA3F2FF"/>
      <color rgb="FF69EAFF"/>
      <color rgb="FFBCEEED"/>
      <color rgb="FFD6CAE4"/>
      <color rgb="FFACC5FE"/>
      <color rgb="FFB2BEDC"/>
      <color rgb="FFF7A3D7"/>
      <color rgb="FFFFAF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2.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3.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en-GB"/>
              <a:t>2025. gada N+3 mērķu izpilde, ja papildus netiek pieņemti turpmāki lēmumi par projektu posmošanu, t.sk. pārcelšanu un programmas grozījumiem</a:t>
            </a:r>
            <a:endParaRPr lang="lv-LV"/>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lv-LV"/>
        </a:p>
      </c:txPr>
    </c:title>
    <c:autoTitleDeleted val="0"/>
    <c:plotArea>
      <c:layout/>
      <c:barChart>
        <c:barDir val="col"/>
        <c:grouping val="clustered"/>
        <c:varyColors val="0"/>
        <c:ser>
          <c:idx val="1"/>
          <c:order val="0"/>
          <c:tx>
            <c:strRef>
              <c:f>'3.N+3_grafiks_AI_2025'!$D$1</c:f>
              <c:strCache>
                <c:ptCount val="1"/>
                <c:pt idx="0">
                  <c:v>Gaišās kolonnas: N+3 mērķis 2025. gadā (600 milj. EUR)</c:v>
                </c:pt>
              </c:strCache>
            </c:strRef>
          </c:tx>
          <c:spPr>
            <a:solidFill>
              <a:schemeClr val="accent2"/>
            </a:solidFill>
            <a:ln>
              <a:noFill/>
            </a:ln>
            <a:effectLst/>
          </c:spPr>
          <c:invertIfNegative val="0"/>
          <c:dPt>
            <c:idx val="0"/>
            <c:invertIfNegative val="0"/>
            <c:bubble3D val="0"/>
            <c:spPr>
              <a:solidFill>
                <a:srgbClr val="B3D993"/>
              </a:solidFill>
              <a:ln>
                <a:noFill/>
              </a:ln>
              <a:effectLst/>
            </c:spPr>
            <c:extLst>
              <c:ext xmlns:c16="http://schemas.microsoft.com/office/drawing/2014/chart" uri="{C3380CC4-5D6E-409C-BE32-E72D297353CC}">
                <c16:uniqueId val="{00000001-B1C3-4FE0-9DC3-BF858225908B}"/>
              </c:ext>
            </c:extLst>
          </c:dPt>
          <c:dPt>
            <c:idx val="1"/>
            <c:invertIfNegative val="0"/>
            <c:bubble3D val="0"/>
            <c:spPr>
              <a:solidFill>
                <a:srgbClr val="EDADB6"/>
              </a:solidFill>
              <a:ln>
                <a:noFill/>
              </a:ln>
              <a:effectLst/>
            </c:spPr>
            <c:extLst>
              <c:ext xmlns:c16="http://schemas.microsoft.com/office/drawing/2014/chart" uri="{C3380CC4-5D6E-409C-BE32-E72D297353CC}">
                <c16:uniqueId val="{00000003-B1C3-4FE0-9DC3-BF858225908B}"/>
              </c:ext>
            </c:extLst>
          </c:dPt>
          <c:dPt>
            <c:idx val="2"/>
            <c:invertIfNegative val="0"/>
            <c:bubble3D val="0"/>
            <c:spPr>
              <a:solidFill>
                <a:srgbClr val="FFC58B"/>
              </a:solidFill>
              <a:ln>
                <a:noFill/>
              </a:ln>
              <a:effectLst/>
            </c:spPr>
            <c:extLst>
              <c:ext xmlns:c16="http://schemas.microsoft.com/office/drawing/2014/chart" uri="{C3380CC4-5D6E-409C-BE32-E72D297353CC}">
                <c16:uniqueId val="{00000005-B1C3-4FE0-9DC3-BF858225908B}"/>
              </c:ext>
            </c:extLst>
          </c:dPt>
          <c:dPt>
            <c:idx val="3"/>
            <c:invertIfNegative val="0"/>
            <c:bubble3D val="0"/>
            <c:spPr>
              <a:solidFill>
                <a:srgbClr val="FFAFBE"/>
              </a:solidFill>
              <a:ln>
                <a:noFill/>
              </a:ln>
              <a:effectLst/>
            </c:spPr>
            <c:extLst>
              <c:ext xmlns:c16="http://schemas.microsoft.com/office/drawing/2014/chart" uri="{C3380CC4-5D6E-409C-BE32-E72D297353CC}">
                <c16:uniqueId val="{00000007-B1C3-4FE0-9DC3-BF858225908B}"/>
              </c:ext>
            </c:extLst>
          </c:dPt>
          <c:dPt>
            <c:idx val="4"/>
            <c:invertIfNegative val="0"/>
            <c:bubble3D val="0"/>
            <c:spPr>
              <a:solidFill>
                <a:srgbClr val="F7A3D7"/>
              </a:solidFill>
              <a:ln>
                <a:noFill/>
              </a:ln>
              <a:effectLst/>
            </c:spPr>
            <c:extLst>
              <c:ext xmlns:c16="http://schemas.microsoft.com/office/drawing/2014/chart" uri="{C3380CC4-5D6E-409C-BE32-E72D297353CC}">
                <c16:uniqueId val="{00000009-B1C3-4FE0-9DC3-BF858225908B}"/>
              </c:ext>
            </c:extLst>
          </c:dPt>
          <c:dPt>
            <c:idx val="5"/>
            <c:invertIfNegative val="0"/>
            <c:bubble3D val="0"/>
            <c:spPr>
              <a:solidFill>
                <a:srgbClr val="B2BEDC"/>
              </a:solidFill>
              <a:ln>
                <a:noFill/>
              </a:ln>
              <a:effectLst/>
            </c:spPr>
            <c:extLst>
              <c:ext xmlns:c16="http://schemas.microsoft.com/office/drawing/2014/chart" uri="{C3380CC4-5D6E-409C-BE32-E72D297353CC}">
                <c16:uniqueId val="{0000000B-B1C3-4FE0-9DC3-BF858225908B}"/>
              </c:ext>
            </c:extLst>
          </c:dPt>
          <c:dPt>
            <c:idx val="6"/>
            <c:invertIfNegative val="0"/>
            <c:bubble3D val="0"/>
            <c:spPr>
              <a:solidFill>
                <a:srgbClr val="ACC5FE"/>
              </a:solidFill>
              <a:ln>
                <a:noFill/>
              </a:ln>
              <a:effectLst/>
            </c:spPr>
            <c:extLst>
              <c:ext xmlns:c16="http://schemas.microsoft.com/office/drawing/2014/chart" uri="{C3380CC4-5D6E-409C-BE32-E72D297353CC}">
                <c16:uniqueId val="{0000000D-B1C3-4FE0-9DC3-BF858225908B}"/>
              </c:ext>
            </c:extLst>
          </c:dPt>
          <c:dPt>
            <c:idx val="7"/>
            <c:invertIfNegative val="0"/>
            <c:bubble3D val="0"/>
            <c:spPr>
              <a:solidFill>
                <a:srgbClr val="D6CAE4"/>
              </a:solidFill>
              <a:ln>
                <a:noFill/>
              </a:ln>
              <a:effectLst/>
            </c:spPr>
            <c:extLst>
              <c:ext xmlns:c16="http://schemas.microsoft.com/office/drawing/2014/chart" uri="{C3380CC4-5D6E-409C-BE32-E72D297353CC}">
                <c16:uniqueId val="{0000000F-B1C3-4FE0-9DC3-BF858225908B}"/>
              </c:ext>
            </c:extLst>
          </c:dPt>
          <c:dPt>
            <c:idx val="8"/>
            <c:invertIfNegative val="0"/>
            <c:bubble3D val="0"/>
            <c:spPr>
              <a:solidFill>
                <a:srgbClr val="BCEEED"/>
              </a:solidFill>
              <a:ln>
                <a:noFill/>
              </a:ln>
              <a:effectLst/>
            </c:spPr>
            <c:extLst>
              <c:ext xmlns:c16="http://schemas.microsoft.com/office/drawing/2014/chart" uri="{C3380CC4-5D6E-409C-BE32-E72D297353CC}">
                <c16:uniqueId val="{00000011-B1C3-4FE0-9DC3-BF858225908B}"/>
              </c:ext>
            </c:extLst>
          </c:dPt>
          <c:dPt>
            <c:idx val="9"/>
            <c:invertIfNegative val="0"/>
            <c:bubble3D val="0"/>
            <c:spPr>
              <a:solidFill>
                <a:srgbClr val="B3D3A9"/>
              </a:solidFill>
              <a:ln>
                <a:noFill/>
              </a:ln>
              <a:effectLst/>
            </c:spPr>
            <c:extLst>
              <c:ext xmlns:c16="http://schemas.microsoft.com/office/drawing/2014/chart" uri="{C3380CC4-5D6E-409C-BE32-E72D297353CC}">
                <c16:uniqueId val="{00000013-B1C3-4FE0-9DC3-BF858225908B}"/>
              </c:ext>
            </c:extLst>
          </c:dPt>
          <c:dPt>
            <c:idx val="10"/>
            <c:invertIfNegative val="0"/>
            <c:bubble3D val="0"/>
            <c:spPr>
              <a:solidFill>
                <a:srgbClr val="A3F2FF"/>
              </a:solidFill>
              <a:ln>
                <a:noFill/>
              </a:ln>
              <a:effectLst/>
            </c:spPr>
            <c:extLst>
              <c:ext xmlns:c16="http://schemas.microsoft.com/office/drawing/2014/chart" uri="{C3380CC4-5D6E-409C-BE32-E72D297353CC}">
                <c16:uniqueId val="{00000015-B1C3-4FE0-9DC3-BF858225908B}"/>
              </c:ext>
            </c:extLst>
          </c:dPt>
          <c:dPt>
            <c:idx val="11"/>
            <c:invertIfNegative val="0"/>
            <c:bubble3D val="0"/>
            <c:spPr>
              <a:solidFill>
                <a:srgbClr val="BECBD4"/>
              </a:solidFill>
              <a:ln>
                <a:noFill/>
              </a:ln>
              <a:effectLst/>
            </c:spPr>
            <c:extLst>
              <c:ext xmlns:c16="http://schemas.microsoft.com/office/drawing/2014/chart" uri="{C3380CC4-5D6E-409C-BE32-E72D297353CC}">
                <c16:uniqueId val="{00000017-B1C3-4FE0-9DC3-BF858225908B}"/>
              </c:ext>
            </c:extLst>
          </c:dPt>
          <c:dPt>
            <c:idx val="12"/>
            <c:invertIfNegative val="0"/>
            <c:bubble3D val="0"/>
            <c:extLst>
              <c:ext xmlns:c16="http://schemas.microsoft.com/office/drawing/2014/chart" uri="{C3380CC4-5D6E-409C-BE32-E72D297353CC}">
                <c16:uniqueId val="{00000018-B1C3-4FE0-9DC3-BF858225908B}"/>
              </c:ext>
            </c:extLst>
          </c:dPt>
          <c:dLbls>
            <c:dLbl>
              <c:idx val="5"/>
              <c:layout>
                <c:manualLayout>
                  <c:x val="-4.282655246252676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1C3-4FE0-9DC3-BF858225908B}"/>
                </c:ext>
              </c:extLst>
            </c:dLbl>
            <c:dLbl>
              <c:idx val="6"/>
              <c:layout>
                <c:manualLayout>
                  <c:x val="-2.8551034975017948E-2"/>
                  <c:y val="6.20636000406589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1C3-4FE0-9DC3-BF858225908B}"/>
                </c:ext>
              </c:extLst>
            </c:dLbl>
            <c:dLbl>
              <c:idx val="7"/>
              <c:layout>
                <c:manualLayout>
                  <c:x val="-3.2833690221270626E-2"/>
                  <c:y val="1.86190800121977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1C3-4FE0-9DC3-BF858225908B}"/>
                </c:ext>
              </c:extLst>
            </c:dLbl>
            <c:dLbl>
              <c:idx val="8"/>
              <c:layout>
                <c:manualLayout>
                  <c:x val="-1.8558172733761598E-2"/>
                  <c:y val="2.06878666802196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1C3-4FE0-9DC3-BF858225908B}"/>
                </c:ext>
              </c:extLst>
            </c:dLbl>
            <c:dLbl>
              <c:idx val="9"/>
              <c:layout>
                <c:manualLayout>
                  <c:x val="-2.5695931477516164E-2"/>
                  <c:y val="2.06878666802196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1C3-4FE0-9DC3-BF858225908B}"/>
                </c:ext>
              </c:extLst>
            </c:dLbl>
            <c:dLbl>
              <c:idx val="10"/>
              <c:layout>
                <c:manualLayout>
                  <c:x val="-2.5695931477516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1C3-4FE0-9DC3-BF858225908B}"/>
                </c:ext>
              </c:extLst>
            </c:dLbl>
            <c:dLbl>
              <c:idx val="11"/>
              <c:layout>
                <c:manualLayout>
                  <c:x val="-2.2840827980014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1C3-4FE0-9DC3-BF858225908B}"/>
                </c:ext>
              </c:extLst>
            </c:dLbl>
            <c:spPr>
              <a:noFill/>
              <a:ln>
                <a:noFill/>
              </a:ln>
              <a:effectLst/>
            </c:spPr>
            <c:txPr>
              <a:bodyPr rot="0" spcFirstLastPara="1" vertOverflow="ellipsis" vert="horz" wrap="square" lIns="38100" tIns="19050" rIns="38100" bIns="19050" anchor="ctr" anchorCtr="1">
                <a:spAutoFit/>
              </a:bodyPr>
              <a:lstStyle/>
              <a:p>
                <a:pPr>
                  <a:defRPr sz="1100" b="0" i="1"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'3.N+3_grafiks_AI_2025'!$G$2:$G$13</c:f>
                <c:numCache>
                  <c:formatCode>General</c:formatCode>
                  <c:ptCount val="12"/>
                  <c:pt idx="5">
                    <c:v>1444233.5051462399</c:v>
                  </c:pt>
                  <c:pt idx="6">
                    <c:v>6992861.8056598604</c:v>
                  </c:pt>
                  <c:pt idx="7">
                    <c:v>9176920.1898927987</c:v>
                  </c:pt>
                  <c:pt idx="8">
                    <c:v>12405592.691710496</c:v>
                  </c:pt>
                  <c:pt idx="9">
                    <c:v>18148615.375074476</c:v>
                  </c:pt>
                  <c:pt idx="10">
                    <c:v>64005773.21091345</c:v>
                  </c:pt>
                  <c:pt idx="11">
                    <c:v>171639674.58826816</c:v>
                  </c:pt>
                </c:numCache>
              </c:numRef>
            </c:plus>
            <c:minus>
              <c:numLit>
                <c:formatCode>General</c:formatCode>
                <c:ptCount val="1"/>
                <c:pt idx="0">
                  <c:v>1</c:v>
                </c:pt>
              </c:numLit>
            </c:minus>
            <c:spPr>
              <a:noFill/>
              <a:ln w="9525" cap="flat" cmpd="sng" algn="ctr">
                <a:solidFill>
                  <a:srgbClr val="00B050"/>
                </a:solidFill>
                <a:round/>
              </a:ln>
              <a:effectLst/>
            </c:spPr>
          </c:errBars>
          <c:cat>
            <c:strRef>
              <c:f>'3.N+3_grafiks_AI_2025'!$A$2:$A$13</c:f>
              <c:strCache>
                <c:ptCount val="12"/>
                <c:pt idx="0">
                  <c:v>LM
-5,6</c:v>
                </c:pt>
                <c:pt idx="1">
                  <c:v>VK
-4,4</c:v>
                </c:pt>
                <c:pt idx="2">
                  <c:v>VM
-4,2</c:v>
                </c:pt>
                <c:pt idx="3">
                  <c:v>KM
-1,6</c:v>
                </c:pt>
                <c:pt idx="4">
                  <c:v>TM
-0,3</c:v>
                </c:pt>
                <c:pt idx="5">
                  <c:v>IeM
+1,4</c:v>
                </c:pt>
                <c:pt idx="6">
                  <c:v>FM
+7,0</c:v>
                </c:pt>
                <c:pt idx="7">
                  <c:v>IZM
+9,2</c:v>
                </c:pt>
                <c:pt idx="8">
                  <c:v>KEM
+12,4</c:v>
                </c:pt>
                <c:pt idx="9">
                  <c:v>VARAM 
+18,1</c:v>
                </c:pt>
                <c:pt idx="10">
                  <c:v>EM
+64,0</c:v>
                </c:pt>
                <c:pt idx="11">
                  <c:v>SM
+171,6</c:v>
                </c:pt>
              </c:strCache>
            </c:strRef>
          </c:cat>
          <c:val>
            <c:numRef>
              <c:f>'3.N+3_grafiks_AI_2025'!$D$2:$D$13</c:f>
              <c:numCache>
                <c:formatCode>#,##0.0</c:formatCode>
                <c:ptCount val="12"/>
                <c:pt idx="0">
                  <c:v>39266646.042613387</c:v>
                </c:pt>
                <c:pt idx="1">
                  <c:v>7775851.9006271111</c:v>
                </c:pt>
                <c:pt idx="2">
                  <c:v>41298760.951951146</c:v>
                </c:pt>
                <c:pt idx="3">
                  <c:v>9979271.8966246434</c:v>
                </c:pt>
                <c:pt idx="4">
                  <c:v>869146.58914299996</c:v>
                </c:pt>
                <c:pt idx="5">
                  <c:v>7016443.3687733179</c:v>
                </c:pt>
                <c:pt idx="6">
                  <c:v>29542593.260119006</c:v>
                </c:pt>
                <c:pt idx="7">
                  <c:v>93478547.054637909</c:v>
                </c:pt>
                <c:pt idx="8">
                  <c:v>8477070.1429076027</c:v>
                </c:pt>
                <c:pt idx="9">
                  <c:v>136252356.97924107</c:v>
                </c:pt>
                <c:pt idx="10">
                  <c:v>111367703.56623799</c:v>
                </c:pt>
                <c:pt idx="11">
                  <c:v>115107857.27212381</c:v>
                </c:pt>
              </c:numCache>
            </c:numRef>
          </c:val>
          <c:extLst>
            <c:ext xmlns:c16="http://schemas.microsoft.com/office/drawing/2014/chart" uri="{C3380CC4-5D6E-409C-BE32-E72D297353CC}">
              <c16:uniqueId val="{00000019-B1C3-4FE0-9DC3-BF858225908B}"/>
            </c:ext>
          </c:extLst>
        </c:ser>
        <c:ser>
          <c:idx val="2"/>
          <c:order val="2"/>
          <c:tx>
            <c:strRef>
              <c:f>'3.N+3_grafiks_AI_2025'!$C$1</c:f>
              <c:strCache>
                <c:ptCount val="1"/>
                <c:pt idx="0">
                  <c:v>Tehniska kolonna</c:v>
                </c:pt>
              </c:strCache>
            </c:strRef>
          </c:tx>
          <c:spPr>
            <a:noFill/>
            <a:ln>
              <a:noFill/>
            </a:ln>
            <a:effectLst/>
          </c:spPr>
          <c:invertIfNegative val="0"/>
          <c:dLbls>
            <c:dLbl>
              <c:idx val="0"/>
              <c:layout>
                <c:manualLayout>
                  <c:x val="1.8558172733761626E-2"/>
                  <c:y val="1.0343933340109832E-2"/>
                </c:manualLayout>
              </c:layout>
              <c:tx>
                <c:rich>
                  <a:bodyPr/>
                  <a:lstStyle/>
                  <a:p>
                    <a:fld id="{05895C0A-00DE-46E9-83C8-FF26650CB185}" type="CELLRANGE">
                      <a:rPr lang="en-US"/>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B1C3-4FE0-9DC3-BF858225908B}"/>
                </c:ext>
              </c:extLst>
            </c:dLbl>
            <c:dLbl>
              <c:idx val="1"/>
              <c:layout>
                <c:manualLayout>
                  <c:x val="1.284796573875803E-2"/>
                  <c:y val="4.1375733360439326E-3"/>
                </c:manualLayout>
              </c:layout>
              <c:tx>
                <c:rich>
                  <a:bodyPr/>
                  <a:lstStyle/>
                  <a:p>
                    <a:fld id="{30126F15-0902-4407-AE22-9531158C345C}" type="CELLRANGE">
                      <a:rPr lang="en-US"/>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B1C3-4FE0-9DC3-BF858225908B}"/>
                </c:ext>
              </c:extLst>
            </c:dLbl>
            <c:dLbl>
              <c:idx val="2"/>
              <c:layout>
                <c:manualLayout>
                  <c:x val="1.5703069236259814E-2"/>
                  <c:y val="4.1375733360439326E-3"/>
                </c:manualLayout>
              </c:layout>
              <c:tx>
                <c:rich>
                  <a:bodyPr/>
                  <a:lstStyle/>
                  <a:p>
                    <a:fld id="{6D46CDB1-7BD5-40FB-A91B-E206AA7C285B}" type="CELLRANGE">
                      <a:rPr lang="en-US"/>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B1C3-4FE0-9DC3-BF858225908B}"/>
                </c:ext>
              </c:extLst>
            </c:dLbl>
            <c:dLbl>
              <c:idx val="3"/>
              <c:layout>
                <c:manualLayout>
                  <c:x val="1.1420413990007138E-2"/>
                  <c:y val="2.0687866680219663E-3"/>
                </c:manualLayout>
              </c:layout>
              <c:tx>
                <c:rich>
                  <a:bodyPr/>
                  <a:lstStyle/>
                  <a:p>
                    <a:fld id="{79A5B723-843B-4799-8DA6-2072E24160BE}" type="CELLRANGE">
                      <a:rPr lang="en-US"/>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B1C3-4FE0-9DC3-BF858225908B}"/>
                </c:ext>
              </c:extLst>
            </c:dLbl>
            <c:dLbl>
              <c:idx val="4"/>
              <c:layout>
                <c:manualLayout>
                  <c:x val="7.1377587437544609E-3"/>
                  <c:y val="8.2751466720877142E-3"/>
                </c:manualLayout>
              </c:layout>
              <c:tx>
                <c:rich>
                  <a:bodyPr/>
                  <a:lstStyle/>
                  <a:p>
                    <a:fld id="{46366589-39CE-40BF-AB97-DB3E677432AB}" type="CELLRANGE">
                      <a:rPr lang="en-US"/>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B1C3-4FE0-9DC3-BF858225908B}"/>
                </c:ext>
              </c:extLst>
            </c:dLbl>
            <c:dLbl>
              <c:idx val="5"/>
              <c:layout>
                <c:manualLayout>
                  <c:x val="7.1377587437544609E-3"/>
                  <c:y val="2.0687866680219663E-3"/>
                </c:manualLayout>
              </c:layout>
              <c:tx>
                <c:rich>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fld id="{114FE773-4B08-48C4-9B41-C64BB061FA16}" type="CELLRANGE">
                      <a:rPr lang="en-US"/>
                      <a:pPr>
                        <a:defRPr sz="1100">
                          <a:solidFill>
                            <a:srgbClr val="00B050"/>
                          </a:solidFill>
                        </a:defRPr>
                      </a:pPr>
                      <a:t>[CELLRANGE]</a:t>
                    </a:fld>
                    <a:endParaRPr lang="lv-LV"/>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B1C3-4FE0-9DC3-BF858225908B}"/>
                </c:ext>
              </c:extLst>
            </c:dLbl>
            <c:dLbl>
              <c:idx val="6"/>
              <c:layout>
                <c:manualLayout>
                  <c:x val="-5.7102069950035689E-3"/>
                  <c:y val="-1.5170926976318069E-16"/>
                </c:manualLayout>
              </c:layout>
              <c:tx>
                <c:rich>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fld id="{EEA17EF7-EF28-4713-A6E8-4B17656A5628}" type="CELLRANGE">
                      <a:rPr lang="en-US"/>
                      <a:pPr>
                        <a:defRPr sz="1100">
                          <a:solidFill>
                            <a:srgbClr val="00B050"/>
                          </a:solidFill>
                        </a:defRPr>
                      </a:pPr>
                      <a:t>[CELLRANGE]</a:t>
                    </a:fld>
                    <a:endParaRPr lang="lv-LV"/>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B1C3-4FE0-9DC3-BF858225908B}"/>
                </c:ext>
              </c:extLst>
            </c:dLbl>
            <c:dLbl>
              <c:idx val="7"/>
              <c:layout>
                <c:manualLayout>
                  <c:x val="-8.5653104925053538E-3"/>
                  <c:y val="2.0687866680219663E-3"/>
                </c:manualLayout>
              </c:layout>
              <c:tx>
                <c:rich>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fld id="{A12B916B-59CB-4F12-A2F6-12F586A88502}" type="CELLRANGE">
                      <a:rPr lang="en-US"/>
                      <a:pPr>
                        <a:defRPr sz="1100">
                          <a:solidFill>
                            <a:srgbClr val="00B050"/>
                          </a:solidFill>
                        </a:defRPr>
                      </a:pPr>
                      <a:t>[CELLRANGE]</a:t>
                    </a:fld>
                    <a:endParaRPr lang="lv-LV"/>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B1C3-4FE0-9DC3-BF858225908B}"/>
                </c:ext>
              </c:extLst>
            </c:dLbl>
            <c:dLbl>
              <c:idx val="8"/>
              <c:layout>
                <c:manualLayout>
                  <c:x val="-9.9928622412563499E-3"/>
                  <c:y val="0"/>
                </c:manualLayout>
              </c:layout>
              <c:tx>
                <c:rich>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fld id="{8D646661-A2C2-46B8-A5F5-79767E5E9688}" type="CELLRANGE">
                      <a:rPr lang="en-US"/>
                      <a:pPr>
                        <a:defRPr sz="1100">
                          <a:solidFill>
                            <a:srgbClr val="00B050"/>
                          </a:solidFill>
                        </a:defRPr>
                      </a:pPr>
                      <a:t>[CELLRANGE]</a:t>
                    </a:fld>
                    <a:endParaRPr lang="lv-LV"/>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B1C3-4FE0-9DC3-BF858225908B}"/>
                </c:ext>
              </c:extLst>
            </c:dLbl>
            <c:dLbl>
              <c:idx val="9"/>
              <c:layout>
                <c:manualLayout>
                  <c:x val="-1.2847965738758134E-2"/>
                  <c:y val="-2.0687866680220422E-3"/>
                </c:manualLayout>
              </c:layout>
              <c:tx>
                <c:rich>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fld id="{F960D5B6-C7C6-40F3-868F-D58E1D4B84B2}" type="CELLRANGE">
                      <a:rPr lang="en-US"/>
                      <a:pPr>
                        <a:defRPr sz="1100">
                          <a:solidFill>
                            <a:srgbClr val="00B050"/>
                          </a:solidFill>
                        </a:defRPr>
                      </a:pPr>
                      <a:t>[CELLRANGE]</a:t>
                    </a:fld>
                    <a:endParaRPr lang="lv-LV"/>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B1C3-4FE0-9DC3-BF858225908B}"/>
                </c:ext>
              </c:extLst>
            </c:dLbl>
            <c:dLbl>
              <c:idx val="10"/>
              <c:layout>
                <c:manualLayout>
                  <c:x val="-8.5653104925053538E-3"/>
                  <c:y val="4.1375733360439326E-3"/>
                </c:manualLayout>
              </c:layout>
              <c:tx>
                <c:rich>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fld id="{E228A602-1BD9-4995-B970-3010F6120841}" type="CELLRANGE">
                      <a:rPr lang="en-US"/>
                      <a:pPr>
                        <a:defRPr sz="1100">
                          <a:solidFill>
                            <a:srgbClr val="00B050"/>
                          </a:solidFill>
                        </a:defRPr>
                      </a:pPr>
                      <a:t>[CELLRANGE]</a:t>
                    </a:fld>
                    <a:endParaRPr lang="lv-LV"/>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B1C3-4FE0-9DC3-BF858225908B}"/>
                </c:ext>
              </c:extLst>
            </c:dLbl>
            <c:dLbl>
              <c:idx val="11"/>
              <c:layout>
                <c:manualLayout>
                  <c:x val="0"/>
                  <c:y val="4.1375733360439135E-3"/>
                </c:manualLayout>
              </c:layout>
              <c:tx>
                <c:rich>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fld id="{A3BFAEEF-EE40-4731-B0C0-8D0F08CED91C}" type="CELLRANGE">
                      <a:rPr lang="en-US"/>
                      <a:pPr>
                        <a:defRPr sz="1100">
                          <a:solidFill>
                            <a:srgbClr val="00B050"/>
                          </a:solidFill>
                        </a:defRPr>
                      </a:pPr>
                      <a:t>[CELLRANGE]</a:t>
                    </a:fld>
                    <a:endParaRPr lang="lv-LV"/>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B1C3-4FE0-9DC3-BF858225908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FF000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BarType val="minus"/>
            <c:errValType val="cust"/>
            <c:noEndCap val="0"/>
            <c:plus>
              <c:numRef>
                <c:f>'3.N+3_grafiks_AI_2025'!$G$8:$G$13</c:f>
                <c:numCache>
                  <c:formatCode>General</c:formatCode>
                  <c:ptCount val="6"/>
                  <c:pt idx="0">
                    <c:v>6992861.8056598604</c:v>
                  </c:pt>
                  <c:pt idx="1">
                    <c:v>9176920.1898927987</c:v>
                  </c:pt>
                  <c:pt idx="2">
                    <c:v>12405592.691710496</c:v>
                  </c:pt>
                  <c:pt idx="3">
                    <c:v>18148615.375074476</c:v>
                  </c:pt>
                  <c:pt idx="4">
                    <c:v>64005773.21091345</c:v>
                  </c:pt>
                  <c:pt idx="5">
                    <c:v>171639674.58826816</c:v>
                  </c:pt>
                </c:numCache>
              </c:numRef>
            </c:plus>
            <c:minus>
              <c:numRef>
                <c:f>'3.N+3_grafiks_AI_2025'!$F$2:$F$7</c:f>
                <c:numCache>
                  <c:formatCode>General</c:formatCode>
                  <c:ptCount val="6"/>
                  <c:pt idx="0">
                    <c:v>-5585809.3549939021</c:v>
                  </c:pt>
                  <c:pt idx="1">
                    <c:v>-4377365.8152349833</c:v>
                  </c:pt>
                  <c:pt idx="2">
                    <c:v>-4216867.0722712278</c:v>
                  </c:pt>
                  <c:pt idx="3">
                    <c:v>-1593082.6371742403</c:v>
                  </c:pt>
                  <c:pt idx="4">
                    <c:v>-333705.54522663995</c:v>
                  </c:pt>
                </c:numCache>
              </c:numRef>
            </c:minus>
            <c:spPr>
              <a:noFill/>
              <a:ln w="9525" cap="flat" cmpd="sng" algn="ctr">
                <a:solidFill>
                  <a:srgbClr val="FF0000"/>
                </a:solidFill>
                <a:round/>
              </a:ln>
              <a:effectLst/>
            </c:spPr>
          </c:errBars>
          <c:val>
            <c:numRef>
              <c:f>'3.N+3_grafiks_AI_2025'!$C$2:$C$13</c:f>
              <c:numCache>
                <c:formatCode>#,##0.0</c:formatCode>
                <c:ptCount val="12"/>
                <c:pt idx="0">
                  <c:v>33680836.687619485</c:v>
                </c:pt>
                <c:pt idx="1">
                  <c:v>3398486.0853921277</c:v>
                </c:pt>
                <c:pt idx="2">
                  <c:v>37081893.879679918</c:v>
                </c:pt>
                <c:pt idx="3">
                  <c:v>8386189.259450403</c:v>
                </c:pt>
                <c:pt idx="4">
                  <c:v>535441.04391636001</c:v>
                </c:pt>
                <c:pt idx="5">
                  <c:v>8460676.8739195578</c:v>
                </c:pt>
                <c:pt idx="6">
                  <c:v>36535455.065778866</c:v>
                </c:pt>
                <c:pt idx="7">
                  <c:v>102655467.24453071</c:v>
                </c:pt>
                <c:pt idx="8">
                  <c:v>20882662.834618099</c:v>
                </c:pt>
                <c:pt idx="9">
                  <c:v>154400972.35431555</c:v>
                </c:pt>
                <c:pt idx="10">
                  <c:v>175373476.77715144</c:v>
                </c:pt>
                <c:pt idx="11">
                  <c:v>286747531.86039174</c:v>
                </c:pt>
              </c:numCache>
            </c:numRef>
          </c:val>
          <c:extLst>
            <c:ext xmlns:c15="http://schemas.microsoft.com/office/drawing/2012/chart" uri="{02D57815-91ED-43cb-92C2-25804820EDAC}">
              <c15:datalabelsRange>
                <c15:f>'3.N+3_grafiks_AI_2025'!$I$2:$I$13</c15:f>
                <c15:dlblRangeCache>
                  <c:ptCount val="12"/>
                  <c:pt idx="0">
                    <c:v>-5,6</c:v>
                  </c:pt>
                  <c:pt idx="1">
                    <c:v>-4,4</c:v>
                  </c:pt>
                  <c:pt idx="2">
                    <c:v>-4,2</c:v>
                  </c:pt>
                  <c:pt idx="3">
                    <c:v>-1,6</c:v>
                  </c:pt>
                  <c:pt idx="4">
                    <c:v>-0,3</c:v>
                  </c:pt>
                  <c:pt idx="5">
                    <c:v>+1,4</c:v>
                  </c:pt>
                  <c:pt idx="6">
                    <c:v>+7,0</c:v>
                  </c:pt>
                  <c:pt idx="7">
                    <c:v>+9,2</c:v>
                  </c:pt>
                  <c:pt idx="8">
                    <c:v>+12,4</c:v>
                  </c:pt>
                  <c:pt idx="9">
                    <c:v>+18,1</c:v>
                  </c:pt>
                  <c:pt idx="10">
                    <c:v>+64,0</c:v>
                  </c:pt>
                  <c:pt idx="11">
                    <c:v>+171,6</c:v>
                  </c:pt>
                </c15:dlblRangeCache>
              </c15:datalabelsRange>
            </c:ext>
            <c:ext xmlns:c16="http://schemas.microsoft.com/office/drawing/2014/chart" uri="{C3380CC4-5D6E-409C-BE32-E72D297353CC}">
              <c16:uniqueId val="{00000026-B1C3-4FE0-9DC3-BF858225908B}"/>
            </c:ext>
          </c:extLst>
        </c:ser>
        <c:dLbls>
          <c:showLegendKey val="0"/>
          <c:showVal val="0"/>
          <c:showCatName val="0"/>
          <c:showSerName val="0"/>
          <c:showPercent val="0"/>
          <c:showBubbleSize val="0"/>
        </c:dLbls>
        <c:gapWidth val="69"/>
        <c:overlap val="4"/>
        <c:axId val="1219609904"/>
        <c:axId val="424848912"/>
      </c:barChart>
      <c:barChart>
        <c:barDir val="col"/>
        <c:grouping val="stacked"/>
        <c:varyColors val="0"/>
        <c:ser>
          <c:idx val="0"/>
          <c:order val="1"/>
          <c:tx>
            <c:strRef>
              <c:f>'3.N+3_grafiks_AI_2025'!$B$1</c:f>
              <c:strCache>
                <c:ptCount val="1"/>
                <c:pt idx="0">
                  <c:v>Tumšās kolonnas: N+3 izpildes prognoze 2025. gadā (868 milj. EUR)</c:v>
                </c:pt>
              </c:strCache>
            </c:strRef>
          </c:tx>
          <c:spPr>
            <a:solidFill>
              <a:schemeClr val="accent1"/>
            </a:solidFill>
            <a:ln>
              <a:noFill/>
            </a:ln>
            <a:effectLst/>
          </c:spPr>
          <c:invertIfNegative val="0"/>
          <c:dPt>
            <c:idx val="0"/>
            <c:invertIfNegative val="0"/>
            <c:bubble3D val="0"/>
            <c:spPr>
              <a:solidFill>
                <a:srgbClr val="6BA539"/>
              </a:solidFill>
              <a:ln>
                <a:noFill/>
              </a:ln>
              <a:effectLst/>
            </c:spPr>
            <c:extLst>
              <c:ext xmlns:c16="http://schemas.microsoft.com/office/drawing/2014/chart" uri="{C3380CC4-5D6E-409C-BE32-E72D297353CC}">
                <c16:uniqueId val="{00000028-B1C3-4FE0-9DC3-BF858225908B}"/>
              </c:ext>
            </c:extLst>
          </c:dPt>
          <c:dPt>
            <c:idx val="1"/>
            <c:invertIfNegative val="0"/>
            <c:bubble3D val="0"/>
            <c:spPr>
              <a:solidFill>
                <a:srgbClr val="9D2235"/>
              </a:solidFill>
              <a:ln>
                <a:noFill/>
              </a:ln>
              <a:effectLst/>
            </c:spPr>
            <c:extLst>
              <c:ext xmlns:c16="http://schemas.microsoft.com/office/drawing/2014/chart" uri="{C3380CC4-5D6E-409C-BE32-E72D297353CC}">
                <c16:uniqueId val="{0000002A-B1C3-4FE0-9DC3-BF858225908B}"/>
              </c:ext>
            </c:extLst>
          </c:dPt>
          <c:dPt>
            <c:idx val="2"/>
            <c:invertIfNegative val="0"/>
            <c:bubble3D val="0"/>
            <c:spPr>
              <a:solidFill>
                <a:srgbClr val="E57200"/>
              </a:solidFill>
              <a:ln>
                <a:noFill/>
              </a:ln>
              <a:effectLst/>
            </c:spPr>
            <c:extLst>
              <c:ext xmlns:c16="http://schemas.microsoft.com/office/drawing/2014/chart" uri="{C3380CC4-5D6E-409C-BE32-E72D297353CC}">
                <c16:uniqueId val="{0000002C-B1C3-4FE0-9DC3-BF858225908B}"/>
              </c:ext>
            </c:extLst>
          </c:dPt>
          <c:dPt>
            <c:idx val="3"/>
            <c:invertIfNegative val="0"/>
            <c:bubble3D val="0"/>
            <c:spPr>
              <a:solidFill>
                <a:srgbClr val="E4002B"/>
              </a:solidFill>
              <a:ln>
                <a:noFill/>
              </a:ln>
              <a:effectLst/>
            </c:spPr>
            <c:extLst>
              <c:ext xmlns:c16="http://schemas.microsoft.com/office/drawing/2014/chart" uri="{C3380CC4-5D6E-409C-BE32-E72D297353CC}">
                <c16:uniqueId val="{0000002E-B1C3-4FE0-9DC3-BF858225908B}"/>
              </c:ext>
            </c:extLst>
          </c:dPt>
          <c:dPt>
            <c:idx val="4"/>
            <c:invertIfNegative val="0"/>
            <c:bubble3D val="0"/>
            <c:spPr>
              <a:solidFill>
                <a:srgbClr val="840B55"/>
              </a:solidFill>
              <a:ln>
                <a:noFill/>
              </a:ln>
              <a:effectLst/>
            </c:spPr>
            <c:extLst>
              <c:ext xmlns:c16="http://schemas.microsoft.com/office/drawing/2014/chart" uri="{C3380CC4-5D6E-409C-BE32-E72D297353CC}">
                <c16:uniqueId val="{00000030-B1C3-4FE0-9DC3-BF858225908B}"/>
              </c:ext>
            </c:extLst>
          </c:dPt>
          <c:dPt>
            <c:idx val="5"/>
            <c:invertIfNegative val="0"/>
            <c:bubble3D val="0"/>
            <c:spPr>
              <a:solidFill>
                <a:srgbClr val="1F2A44"/>
              </a:solidFill>
              <a:ln>
                <a:noFill/>
              </a:ln>
              <a:effectLst/>
            </c:spPr>
            <c:extLst>
              <c:ext xmlns:c16="http://schemas.microsoft.com/office/drawing/2014/chart" uri="{C3380CC4-5D6E-409C-BE32-E72D297353CC}">
                <c16:uniqueId val="{00000032-B1C3-4FE0-9DC3-BF858225908B}"/>
              </c:ext>
            </c:extLst>
          </c:dPt>
          <c:dPt>
            <c:idx val="6"/>
            <c:invertIfNegative val="0"/>
            <c:bubble3D val="0"/>
            <c:spPr>
              <a:solidFill>
                <a:srgbClr val="012169"/>
              </a:solidFill>
              <a:ln>
                <a:noFill/>
              </a:ln>
              <a:effectLst/>
            </c:spPr>
            <c:extLst>
              <c:ext xmlns:c16="http://schemas.microsoft.com/office/drawing/2014/chart" uri="{C3380CC4-5D6E-409C-BE32-E72D297353CC}">
                <c16:uniqueId val="{00000034-B1C3-4FE0-9DC3-BF858225908B}"/>
              </c:ext>
            </c:extLst>
          </c:dPt>
          <c:dPt>
            <c:idx val="7"/>
            <c:invertIfNegative val="0"/>
            <c:bubble3D val="0"/>
            <c:spPr>
              <a:solidFill>
                <a:srgbClr val="68478D"/>
              </a:solidFill>
              <a:ln>
                <a:noFill/>
              </a:ln>
              <a:effectLst/>
            </c:spPr>
            <c:extLst>
              <c:ext xmlns:c16="http://schemas.microsoft.com/office/drawing/2014/chart" uri="{C3380CC4-5D6E-409C-BE32-E72D297353CC}">
                <c16:uniqueId val="{00000036-B1C3-4FE0-9DC3-BF858225908B}"/>
              </c:ext>
            </c:extLst>
          </c:dPt>
          <c:dPt>
            <c:idx val="8"/>
            <c:invertIfNegative val="0"/>
            <c:bubble3D val="0"/>
            <c:spPr>
              <a:solidFill>
                <a:srgbClr val="155452"/>
              </a:solidFill>
              <a:ln>
                <a:noFill/>
              </a:ln>
              <a:effectLst/>
            </c:spPr>
            <c:extLst>
              <c:ext xmlns:c16="http://schemas.microsoft.com/office/drawing/2014/chart" uri="{C3380CC4-5D6E-409C-BE32-E72D297353CC}">
                <c16:uniqueId val="{00000038-B1C3-4FE0-9DC3-BF858225908B}"/>
              </c:ext>
            </c:extLst>
          </c:dPt>
          <c:dPt>
            <c:idx val="9"/>
            <c:invertIfNegative val="0"/>
            <c:bubble3D val="0"/>
            <c:spPr>
              <a:solidFill>
                <a:srgbClr val="4A773C"/>
              </a:solidFill>
              <a:ln>
                <a:noFill/>
              </a:ln>
              <a:effectLst/>
            </c:spPr>
            <c:extLst>
              <c:ext xmlns:c16="http://schemas.microsoft.com/office/drawing/2014/chart" uri="{C3380CC4-5D6E-409C-BE32-E72D297353CC}">
                <c16:uniqueId val="{0000003A-B1C3-4FE0-9DC3-BF858225908B}"/>
              </c:ext>
            </c:extLst>
          </c:dPt>
          <c:dPt>
            <c:idx val="10"/>
            <c:invertIfNegative val="0"/>
            <c:bubble3D val="0"/>
            <c:spPr>
              <a:solidFill>
                <a:srgbClr val="00859B"/>
              </a:solidFill>
              <a:ln>
                <a:noFill/>
              </a:ln>
              <a:effectLst/>
            </c:spPr>
            <c:extLst>
              <c:ext xmlns:c16="http://schemas.microsoft.com/office/drawing/2014/chart" uri="{C3380CC4-5D6E-409C-BE32-E72D297353CC}">
                <c16:uniqueId val="{0000003C-B1C3-4FE0-9DC3-BF858225908B}"/>
              </c:ext>
            </c:extLst>
          </c:dPt>
          <c:dPt>
            <c:idx val="11"/>
            <c:invertIfNegative val="0"/>
            <c:bubble3D val="0"/>
            <c:spPr>
              <a:solidFill>
                <a:srgbClr val="425563"/>
              </a:solidFill>
              <a:ln>
                <a:noFill/>
              </a:ln>
              <a:effectLst/>
            </c:spPr>
            <c:extLst>
              <c:ext xmlns:c16="http://schemas.microsoft.com/office/drawing/2014/chart" uri="{C3380CC4-5D6E-409C-BE32-E72D297353CC}">
                <c16:uniqueId val="{0000003E-B1C3-4FE0-9DC3-BF858225908B}"/>
              </c:ext>
            </c:extLst>
          </c:dPt>
          <c:cat>
            <c:strRef>
              <c:f>'3.N+3_grafiks_AI_2025'!$A$2:$A$13</c:f>
              <c:strCache>
                <c:ptCount val="12"/>
                <c:pt idx="0">
                  <c:v>LM
-5,6</c:v>
                </c:pt>
                <c:pt idx="1">
                  <c:v>VK
-4,4</c:v>
                </c:pt>
                <c:pt idx="2">
                  <c:v>VM
-4,2</c:v>
                </c:pt>
                <c:pt idx="3">
                  <c:v>KM
-1,6</c:v>
                </c:pt>
                <c:pt idx="4">
                  <c:v>TM
-0,3</c:v>
                </c:pt>
                <c:pt idx="5">
                  <c:v>IeM
+1,4</c:v>
                </c:pt>
                <c:pt idx="6">
                  <c:v>FM
+7,0</c:v>
                </c:pt>
                <c:pt idx="7">
                  <c:v>IZM
+9,2</c:v>
                </c:pt>
                <c:pt idx="8">
                  <c:v>KEM
+12,4</c:v>
                </c:pt>
                <c:pt idx="9">
                  <c:v>VARAM 
+18,1</c:v>
                </c:pt>
                <c:pt idx="10">
                  <c:v>EM
+64,0</c:v>
                </c:pt>
                <c:pt idx="11">
                  <c:v>SM
+171,6</c:v>
                </c:pt>
              </c:strCache>
            </c:strRef>
          </c:cat>
          <c:val>
            <c:numRef>
              <c:f>'3.N+3_grafiks_AI_2025'!$B$2:$B$13</c:f>
              <c:numCache>
                <c:formatCode>#,##0.0</c:formatCode>
                <c:ptCount val="12"/>
                <c:pt idx="0">
                  <c:v>33680836.687619485</c:v>
                </c:pt>
                <c:pt idx="1">
                  <c:v>3398486.0853921277</c:v>
                </c:pt>
                <c:pt idx="2">
                  <c:v>37081893.879679918</c:v>
                </c:pt>
                <c:pt idx="3">
                  <c:v>8386189.259450403</c:v>
                </c:pt>
                <c:pt idx="4">
                  <c:v>535441.04391636001</c:v>
                </c:pt>
                <c:pt idx="5">
                  <c:v>8460676.8739195578</c:v>
                </c:pt>
                <c:pt idx="6">
                  <c:v>36535455.065778866</c:v>
                </c:pt>
                <c:pt idx="7">
                  <c:v>102655467.24453071</c:v>
                </c:pt>
                <c:pt idx="8">
                  <c:v>20882662.834618099</c:v>
                </c:pt>
                <c:pt idx="9">
                  <c:v>154400972.35431555</c:v>
                </c:pt>
                <c:pt idx="10">
                  <c:v>175373476.77715144</c:v>
                </c:pt>
                <c:pt idx="11">
                  <c:v>204627583.86039197</c:v>
                </c:pt>
              </c:numCache>
            </c:numRef>
          </c:val>
          <c:extLst>
            <c:ext xmlns:c16="http://schemas.microsoft.com/office/drawing/2014/chart" uri="{C3380CC4-5D6E-409C-BE32-E72D297353CC}">
              <c16:uniqueId val="{0000003F-B1C3-4FE0-9DC3-BF858225908B}"/>
            </c:ext>
          </c:extLst>
        </c:ser>
        <c:ser>
          <c:idx val="3"/>
          <c:order val="3"/>
          <c:tx>
            <c:strRef>
              <c:f>'3.N+3_grafiks_AI_2025'!$E$1</c:f>
              <c:strCache>
                <c:ptCount val="1"/>
                <c:pt idx="0">
                  <c:v>PV 9 vilcienu sastāvu pārcelšana uz 2021-2027 ES fondu periodu</c:v>
                </c:pt>
              </c:strCache>
            </c:strRef>
          </c:tx>
          <c:spPr>
            <a:pattFill prst="dkUpDiag">
              <a:fgClr>
                <a:srgbClr val="425563"/>
              </a:fgClr>
              <a:bgClr>
                <a:schemeClr val="bg1"/>
              </a:bgClr>
            </a:pattFill>
            <a:ln>
              <a:noFill/>
            </a:ln>
            <a:effectLst/>
          </c:spPr>
          <c:invertIfNegative val="0"/>
          <c:dLbls>
            <c:dLbl>
              <c:idx val="11"/>
              <c:layout>
                <c:manualLayout>
                  <c:x val="2.4268379728765273E-2"/>
                  <c:y val="-2.06878666802196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B1C3-4FE0-9DC3-BF858225908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'3.N+3_grafiks_AI_2025'!$E$2:$E$13</c:f>
              <c:numCache>
                <c:formatCode>#,##0.0</c:formatCode>
                <c:ptCount val="12"/>
                <c:pt idx="11">
                  <c:v>82119948</c:v>
                </c:pt>
              </c:numCache>
            </c:numRef>
          </c:val>
          <c:extLst>
            <c:ext xmlns:c16="http://schemas.microsoft.com/office/drawing/2014/chart" uri="{C3380CC4-5D6E-409C-BE32-E72D297353CC}">
              <c16:uniqueId val="{00000041-B1C3-4FE0-9DC3-BF858225908B}"/>
            </c:ext>
          </c:extLst>
        </c:ser>
        <c:dLbls>
          <c:showLegendKey val="0"/>
          <c:showVal val="0"/>
          <c:showCatName val="0"/>
          <c:showSerName val="0"/>
          <c:showPercent val="0"/>
          <c:showBubbleSize val="0"/>
        </c:dLbls>
        <c:gapWidth val="289"/>
        <c:overlap val="100"/>
        <c:axId val="728972744"/>
        <c:axId val="728975040"/>
      </c:barChart>
      <c:catAx>
        <c:axId val="121960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424848912"/>
        <c:crosses val="autoZero"/>
        <c:auto val="1"/>
        <c:lblAlgn val="ctr"/>
        <c:lblOffset val="100"/>
        <c:noMultiLvlLbl val="0"/>
      </c:catAx>
      <c:valAx>
        <c:axId val="42484891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1219609904"/>
        <c:crosses val="autoZero"/>
        <c:crossBetween val="between"/>
        <c:dispUnits>
          <c:builtInUnit val="millions"/>
          <c:dispUnitsLbl>
            <c:tx>
              <c:rich>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US"/>
                    <a:t>Milj. EUR</a:t>
                  </a:r>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dispUnitsLbl>
        </c:dispUnits>
      </c:valAx>
      <c:valAx>
        <c:axId val="728975040"/>
        <c:scaling>
          <c:orientation val="minMax"/>
          <c:max val="350000000"/>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728972744"/>
        <c:crosses val="max"/>
        <c:crossBetween val="between"/>
        <c:dispUnits>
          <c:builtInUnit val="millions"/>
        </c:dispUnits>
      </c:valAx>
      <c:catAx>
        <c:axId val="728972744"/>
        <c:scaling>
          <c:orientation val="minMax"/>
        </c:scaling>
        <c:delete val="1"/>
        <c:axPos val="b"/>
        <c:numFmt formatCode="General" sourceLinked="1"/>
        <c:majorTickMark val="out"/>
        <c:minorTickMark val="none"/>
        <c:tickLblPos val="nextTo"/>
        <c:crossAx val="728975040"/>
        <c:crosses val="autoZero"/>
        <c:auto val="1"/>
        <c:lblAlgn val="ctr"/>
        <c:lblOffset val="100"/>
        <c:noMultiLvlLbl val="0"/>
      </c:cat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Verdana" panose="020B0604030504040204" pitchFamily="34" charset="0"/>
          <a:ea typeface="Verdana" panose="020B0604030504040204" pitchFamily="34" charset="0"/>
        </a:defRPr>
      </a:pPr>
      <a:endParaRPr lang="lv-LV"/>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en-GB"/>
              <a:t>2025. gada N+3 mērķu izpilde, ja papildus netiek pieņemti turpmāki lēmumi par projektu posmošanu, t.sk. pārcelšanu un programmas grozījumiem</a:t>
            </a:r>
            <a:endParaRPr lang="lv-LV"/>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lv-LV"/>
        </a:p>
      </c:txPr>
    </c:title>
    <c:autoTitleDeleted val="0"/>
    <c:plotArea>
      <c:layout/>
      <c:barChart>
        <c:barDir val="col"/>
        <c:grouping val="clustered"/>
        <c:varyColors val="0"/>
        <c:ser>
          <c:idx val="1"/>
          <c:order val="0"/>
          <c:tx>
            <c:strRef>
              <c:f>'3.N+3_grafiks_AI_2025'!$D$1</c:f>
              <c:strCache>
                <c:ptCount val="1"/>
                <c:pt idx="0">
                  <c:v>Gaišās kolonnas: N+3 mērķis 2025. gadā (600 milj. EUR)</c:v>
                </c:pt>
              </c:strCache>
            </c:strRef>
          </c:tx>
          <c:spPr>
            <a:solidFill>
              <a:schemeClr val="accent2"/>
            </a:solidFill>
            <a:ln>
              <a:noFill/>
            </a:ln>
            <a:effectLst/>
          </c:spPr>
          <c:invertIfNegative val="0"/>
          <c:dPt>
            <c:idx val="0"/>
            <c:invertIfNegative val="0"/>
            <c:bubble3D val="0"/>
            <c:spPr>
              <a:solidFill>
                <a:srgbClr val="B3D993"/>
              </a:solidFill>
              <a:ln>
                <a:noFill/>
              </a:ln>
              <a:effectLst/>
            </c:spPr>
            <c:extLst>
              <c:ext xmlns:c16="http://schemas.microsoft.com/office/drawing/2014/chart" uri="{C3380CC4-5D6E-409C-BE32-E72D297353CC}">
                <c16:uniqueId val="{0000001A-ED41-41D8-A028-5A34906DE517}"/>
              </c:ext>
            </c:extLst>
          </c:dPt>
          <c:dPt>
            <c:idx val="1"/>
            <c:invertIfNegative val="0"/>
            <c:bubble3D val="0"/>
            <c:spPr>
              <a:solidFill>
                <a:srgbClr val="EDADB6"/>
              </a:solidFill>
              <a:ln>
                <a:noFill/>
              </a:ln>
              <a:effectLst/>
            </c:spPr>
            <c:extLst>
              <c:ext xmlns:c16="http://schemas.microsoft.com/office/drawing/2014/chart" uri="{C3380CC4-5D6E-409C-BE32-E72D297353CC}">
                <c16:uniqueId val="{00000019-ED41-41D8-A028-5A34906DE517}"/>
              </c:ext>
            </c:extLst>
          </c:dPt>
          <c:dPt>
            <c:idx val="2"/>
            <c:invertIfNegative val="0"/>
            <c:bubble3D val="0"/>
            <c:spPr>
              <a:solidFill>
                <a:srgbClr val="FFC58B"/>
              </a:solidFill>
              <a:ln>
                <a:noFill/>
              </a:ln>
              <a:effectLst/>
            </c:spPr>
            <c:extLst>
              <c:ext xmlns:c16="http://schemas.microsoft.com/office/drawing/2014/chart" uri="{C3380CC4-5D6E-409C-BE32-E72D297353CC}">
                <c16:uniqueId val="{0000001C-6A81-46A5-ABDF-6855EF6B4297}"/>
              </c:ext>
            </c:extLst>
          </c:dPt>
          <c:dPt>
            <c:idx val="3"/>
            <c:invertIfNegative val="0"/>
            <c:bubble3D val="0"/>
            <c:spPr>
              <a:solidFill>
                <a:srgbClr val="FFAFBE"/>
              </a:solidFill>
              <a:ln>
                <a:noFill/>
              </a:ln>
              <a:effectLst/>
            </c:spPr>
            <c:extLst>
              <c:ext xmlns:c16="http://schemas.microsoft.com/office/drawing/2014/chart" uri="{C3380CC4-5D6E-409C-BE32-E72D297353CC}">
                <c16:uniqueId val="{0000001B-ED41-41D8-A028-5A34906DE517}"/>
              </c:ext>
            </c:extLst>
          </c:dPt>
          <c:dPt>
            <c:idx val="4"/>
            <c:invertIfNegative val="0"/>
            <c:bubble3D val="0"/>
            <c:spPr>
              <a:solidFill>
                <a:srgbClr val="F7A3D7"/>
              </a:solidFill>
              <a:ln>
                <a:noFill/>
              </a:ln>
              <a:effectLst/>
            </c:spPr>
            <c:extLst>
              <c:ext xmlns:c16="http://schemas.microsoft.com/office/drawing/2014/chart" uri="{C3380CC4-5D6E-409C-BE32-E72D297353CC}">
                <c16:uniqueId val="{00000019-FC48-46C3-AE84-F0635E8B3C59}"/>
              </c:ext>
            </c:extLst>
          </c:dPt>
          <c:dPt>
            <c:idx val="5"/>
            <c:invertIfNegative val="0"/>
            <c:bubble3D val="0"/>
            <c:spPr>
              <a:solidFill>
                <a:srgbClr val="B2BEDC"/>
              </a:solidFill>
              <a:ln>
                <a:noFill/>
              </a:ln>
              <a:effectLst/>
            </c:spPr>
            <c:extLst>
              <c:ext xmlns:c16="http://schemas.microsoft.com/office/drawing/2014/chart" uri="{C3380CC4-5D6E-409C-BE32-E72D297353CC}">
                <c16:uniqueId val="{0000001C-ED41-41D8-A028-5A34906DE517}"/>
              </c:ext>
            </c:extLst>
          </c:dPt>
          <c:dPt>
            <c:idx val="6"/>
            <c:invertIfNegative val="0"/>
            <c:bubble3D val="0"/>
            <c:spPr>
              <a:solidFill>
                <a:srgbClr val="ACC5FE"/>
              </a:solidFill>
              <a:ln>
                <a:noFill/>
              </a:ln>
              <a:effectLst/>
            </c:spPr>
            <c:extLst>
              <c:ext xmlns:c16="http://schemas.microsoft.com/office/drawing/2014/chart" uri="{C3380CC4-5D6E-409C-BE32-E72D297353CC}">
                <c16:uniqueId val="{0000001D-ED41-41D8-A028-5A34906DE517}"/>
              </c:ext>
            </c:extLst>
          </c:dPt>
          <c:dPt>
            <c:idx val="7"/>
            <c:invertIfNegative val="0"/>
            <c:bubble3D val="0"/>
            <c:spPr>
              <a:solidFill>
                <a:srgbClr val="D6CAE4"/>
              </a:solidFill>
              <a:ln>
                <a:noFill/>
              </a:ln>
              <a:effectLst/>
            </c:spPr>
            <c:extLst>
              <c:ext xmlns:c16="http://schemas.microsoft.com/office/drawing/2014/chart" uri="{C3380CC4-5D6E-409C-BE32-E72D297353CC}">
                <c16:uniqueId val="{0000001E-ED41-41D8-A028-5A34906DE517}"/>
              </c:ext>
            </c:extLst>
          </c:dPt>
          <c:dPt>
            <c:idx val="8"/>
            <c:invertIfNegative val="0"/>
            <c:bubble3D val="0"/>
            <c:spPr>
              <a:solidFill>
                <a:srgbClr val="BCEEED"/>
              </a:solidFill>
              <a:ln>
                <a:noFill/>
              </a:ln>
              <a:effectLst/>
            </c:spPr>
            <c:extLst>
              <c:ext xmlns:c16="http://schemas.microsoft.com/office/drawing/2014/chart" uri="{C3380CC4-5D6E-409C-BE32-E72D297353CC}">
                <c16:uniqueId val="{0000001F-ED41-41D8-A028-5A34906DE517}"/>
              </c:ext>
            </c:extLst>
          </c:dPt>
          <c:dPt>
            <c:idx val="9"/>
            <c:invertIfNegative val="0"/>
            <c:bubble3D val="0"/>
            <c:spPr>
              <a:solidFill>
                <a:srgbClr val="B3D3A9"/>
              </a:solidFill>
              <a:ln>
                <a:noFill/>
              </a:ln>
              <a:effectLst/>
            </c:spPr>
            <c:extLst>
              <c:ext xmlns:c16="http://schemas.microsoft.com/office/drawing/2014/chart" uri="{C3380CC4-5D6E-409C-BE32-E72D297353CC}">
                <c16:uniqueId val="{00000020-ED41-41D8-A028-5A34906DE517}"/>
              </c:ext>
            </c:extLst>
          </c:dPt>
          <c:dPt>
            <c:idx val="10"/>
            <c:invertIfNegative val="0"/>
            <c:bubble3D val="0"/>
            <c:spPr>
              <a:solidFill>
                <a:srgbClr val="A3F2FF"/>
              </a:solidFill>
              <a:ln>
                <a:noFill/>
              </a:ln>
              <a:effectLst/>
            </c:spPr>
            <c:extLst>
              <c:ext xmlns:c16="http://schemas.microsoft.com/office/drawing/2014/chart" uri="{C3380CC4-5D6E-409C-BE32-E72D297353CC}">
                <c16:uniqueId val="{00000021-ED41-41D8-A028-5A34906DE517}"/>
              </c:ext>
            </c:extLst>
          </c:dPt>
          <c:dPt>
            <c:idx val="11"/>
            <c:invertIfNegative val="0"/>
            <c:bubble3D val="0"/>
            <c:spPr>
              <a:solidFill>
                <a:srgbClr val="BECBD4"/>
              </a:solidFill>
              <a:ln>
                <a:noFill/>
              </a:ln>
              <a:effectLst/>
            </c:spPr>
            <c:extLst>
              <c:ext xmlns:c16="http://schemas.microsoft.com/office/drawing/2014/chart" uri="{C3380CC4-5D6E-409C-BE32-E72D297353CC}">
                <c16:uniqueId val="{00000022-ED41-41D8-A028-5A34906DE517}"/>
              </c:ext>
            </c:extLst>
          </c:dPt>
          <c:dPt>
            <c:idx val="12"/>
            <c:invertIfNegative val="0"/>
            <c:bubble3D val="0"/>
            <c:extLst>
              <c:ext xmlns:c16="http://schemas.microsoft.com/office/drawing/2014/chart" uri="{C3380CC4-5D6E-409C-BE32-E72D297353CC}">
                <c16:uniqueId val="{0000001B-6A81-46A5-ABDF-6855EF6B4297}"/>
              </c:ext>
            </c:extLst>
          </c:dPt>
          <c:dLbls>
            <c:dLbl>
              <c:idx val="5"/>
              <c:layout>
                <c:manualLayout>
                  <c:x val="-4.282655246252676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D41-41D8-A028-5A34906DE517}"/>
                </c:ext>
              </c:extLst>
            </c:dLbl>
            <c:dLbl>
              <c:idx val="6"/>
              <c:layout>
                <c:manualLayout>
                  <c:x val="-2.8551034975017948E-2"/>
                  <c:y val="6.20636000406589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D41-41D8-A028-5A34906DE517}"/>
                </c:ext>
              </c:extLst>
            </c:dLbl>
            <c:dLbl>
              <c:idx val="7"/>
              <c:layout>
                <c:manualLayout>
                  <c:x val="-3.2833690221270626E-2"/>
                  <c:y val="1.86190800121977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D41-41D8-A028-5A34906DE517}"/>
                </c:ext>
              </c:extLst>
            </c:dLbl>
            <c:dLbl>
              <c:idx val="8"/>
              <c:layout>
                <c:manualLayout>
                  <c:x val="-1.8558172733761598E-2"/>
                  <c:y val="2.06878666802196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D41-41D8-A028-5A34906DE517}"/>
                </c:ext>
              </c:extLst>
            </c:dLbl>
            <c:dLbl>
              <c:idx val="9"/>
              <c:layout>
                <c:manualLayout>
                  <c:x val="-2.5695931477516164E-2"/>
                  <c:y val="2.06878666802196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D41-41D8-A028-5A34906DE517}"/>
                </c:ext>
              </c:extLst>
            </c:dLbl>
            <c:dLbl>
              <c:idx val="10"/>
              <c:layout>
                <c:manualLayout>
                  <c:x val="-2.5695931477516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ED41-41D8-A028-5A34906DE517}"/>
                </c:ext>
              </c:extLst>
            </c:dLbl>
            <c:dLbl>
              <c:idx val="11"/>
              <c:layout>
                <c:manualLayout>
                  <c:x val="-2.2840827980014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ED41-41D8-A028-5A34906DE517}"/>
                </c:ext>
              </c:extLst>
            </c:dLbl>
            <c:spPr>
              <a:noFill/>
              <a:ln>
                <a:noFill/>
              </a:ln>
              <a:effectLst/>
            </c:spPr>
            <c:txPr>
              <a:bodyPr rot="0" spcFirstLastPara="1" vertOverflow="ellipsis" vert="horz" wrap="square" lIns="38100" tIns="19050" rIns="38100" bIns="19050" anchor="ctr" anchorCtr="1">
                <a:spAutoFit/>
              </a:bodyPr>
              <a:lstStyle/>
              <a:p>
                <a:pPr>
                  <a:defRPr sz="1100" b="0" i="1"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'3.N+3_grafiks_AI_2025'!$G$2:$G$13</c:f>
                <c:numCache>
                  <c:formatCode>General</c:formatCode>
                  <c:ptCount val="12"/>
                  <c:pt idx="5">
                    <c:v>1444233.5051462399</c:v>
                  </c:pt>
                  <c:pt idx="6">
                    <c:v>6992861.8056598604</c:v>
                  </c:pt>
                  <c:pt idx="7">
                    <c:v>9176920.1898927987</c:v>
                  </c:pt>
                  <c:pt idx="8">
                    <c:v>12405592.691710496</c:v>
                  </c:pt>
                  <c:pt idx="9">
                    <c:v>18148615.375074476</c:v>
                  </c:pt>
                  <c:pt idx="10">
                    <c:v>64005773.21091345</c:v>
                  </c:pt>
                  <c:pt idx="11">
                    <c:v>171639674.58826816</c:v>
                  </c:pt>
                </c:numCache>
              </c:numRef>
            </c:plus>
            <c:minus>
              <c:numLit>
                <c:formatCode>General</c:formatCode>
                <c:ptCount val="1"/>
                <c:pt idx="0">
                  <c:v>1</c:v>
                </c:pt>
              </c:numLit>
            </c:minus>
            <c:spPr>
              <a:noFill/>
              <a:ln w="9525" cap="flat" cmpd="sng" algn="ctr">
                <a:solidFill>
                  <a:srgbClr val="00B050"/>
                </a:solidFill>
                <a:round/>
              </a:ln>
              <a:effectLst/>
            </c:spPr>
          </c:errBars>
          <c:cat>
            <c:strRef>
              <c:f>'3.N+3_grafiks_AI_2025'!$A$2:$A$13</c:f>
              <c:strCache>
                <c:ptCount val="12"/>
                <c:pt idx="0">
                  <c:v>LM
-5,6</c:v>
                </c:pt>
                <c:pt idx="1">
                  <c:v>VK
-4,4</c:v>
                </c:pt>
                <c:pt idx="2">
                  <c:v>VM
-4,2</c:v>
                </c:pt>
                <c:pt idx="3">
                  <c:v>KM
-1,6</c:v>
                </c:pt>
                <c:pt idx="4">
                  <c:v>TM
-0,3</c:v>
                </c:pt>
                <c:pt idx="5">
                  <c:v>IeM
+1,4</c:v>
                </c:pt>
                <c:pt idx="6">
                  <c:v>FM
+7,0</c:v>
                </c:pt>
                <c:pt idx="7">
                  <c:v>IZM
+9,2</c:v>
                </c:pt>
                <c:pt idx="8">
                  <c:v>KEM
+12,4</c:v>
                </c:pt>
                <c:pt idx="9">
                  <c:v>VARAM 
+18,1</c:v>
                </c:pt>
                <c:pt idx="10">
                  <c:v>EM
+64,0</c:v>
                </c:pt>
                <c:pt idx="11">
                  <c:v>SM
+171,6</c:v>
                </c:pt>
              </c:strCache>
            </c:strRef>
          </c:cat>
          <c:val>
            <c:numRef>
              <c:f>'3.N+3_grafiks_AI_2025'!$D$2:$D$13</c:f>
              <c:numCache>
                <c:formatCode>#,##0.0</c:formatCode>
                <c:ptCount val="12"/>
                <c:pt idx="0">
                  <c:v>39266646.042613387</c:v>
                </c:pt>
                <c:pt idx="1">
                  <c:v>7775851.9006271111</c:v>
                </c:pt>
                <c:pt idx="2">
                  <c:v>41298760.951951146</c:v>
                </c:pt>
                <c:pt idx="3">
                  <c:v>9979271.8966246434</c:v>
                </c:pt>
                <c:pt idx="4">
                  <c:v>869146.58914299996</c:v>
                </c:pt>
                <c:pt idx="5">
                  <c:v>7016443.3687733179</c:v>
                </c:pt>
                <c:pt idx="6">
                  <c:v>29542593.260119006</c:v>
                </c:pt>
                <c:pt idx="7">
                  <c:v>93478547.054637909</c:v>
                </c:pt>
                <c:pt idx="8">
                  <c:v>8477070.1429076027</c:v>
                </c:pt>
                <c:pt idx="9">
                  <c:v>136252356.97924107</c:v>
                </c:pt>
                <c:pt idx="10">
                  <c:v>111367703.56623799</c:v>
                </c:pt>
                <c:pt idx="11">
                  <c:v>115107857.27212381</c:v>
                </c:pt>
              </c:numCache>
            </c:numRef>
          </c:val>
          <c:extLst>
            <c:ext xmlns:c16="http://schemas.microsoft.com/office/drawing/2014/chart" uri="{C3380CC4-5D6E-409C-BE32-E72D297353CC}">
              <c16:uniqueId val="{0000001E-6A81-46A5-ABDF-6855EF6B4297}"/>
            </c:ext>
          </c:extLst>
        </c:ser>
        <c:ser>
          <c:idx val="2"/>
          <c:order val="2"/>
          <c:tx>
            <c:strRef>
              <c:f>'3.N+3_grafiks_AI_2025'!$C$1</c:f>
              <c:strCache>
                <c:ptCount val="1"/>
                <c:pt idx="0">
                  <c:v>Tehniska kolonna</c:v>
                </c:pt>
              </c:strCache>
            </c:strRef>
          </c:tx>
          <c:spPr>
            <a:noFill/>
            <a:ln>
              <a:noFill/>
            </a:ln>
            <a:effectLst/>
          </c:spPr>
          <c:invertIfNegative val="0"/>
          <c:dLbls>
            <c:dLbl>
              <c:idx val="0"/>
              <c:layout>
                <c:manualLayout>
                  <c:x val="1.8558172733761626E-2"/>
                  <c:y val="1.0343933340109832E-2"/>
                </c:manualLayout>
              </c:layout>
              <c:tx>
                <c:rich>
                  <a:bodyPr/>
                  <a:lstStyle/>
                  <a:p>
                    <a:fld id="{18334211-EF1B-4537-8060-411D4ACFCA05}" type="CELLRANGE">
                      <a:rPr lang="en-US"/>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ED41-41D8-A028-5A34906DE517}"/>
                </c:ext>
              </c:extLst>
            </c:dLbl>
            <c:dLbl>
              <c:idx val="1"/>
              <c:layout>
                <c:manualLayout>
                  <c:x val="1.284796573875803E-2"/>
                  <c:y val="4.1375733360439326E-3"/>
                </c:manualLayout>
              </c:layout>
              <c:tx>
                <c:rich>
                  <a:bodyPr/>
                  <a:lstStyle/>
                  <a:p>
                    <a:fld id="{6F1FF594-47CA-4616-8CEB-52A53177F638}" type="CELLRANGE">
                      <a:rPr lang="en-US"/>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ED41-41D8-A028-5A34906DE517}"/>
                </c:ext>
              </c:extLst>
            </c:dLbl>
            <c:dLbl>
              <c:idx val="2"/>
              <c:layout>
                <c:manualLayout>
                  <c:x val="1.5703069236259814E-2"/>
                  <c:y val="4.1375733360439326E-3"/>
                </c:manualLayout>
              </c:layout>
              <c:tx>
                <c:rich>
                  <a:bodyPr/>
                  <a:lstStyle/>
                  <a:p>
                    <a:fld id="{078AD838-259D-484B-95A3-8B7F36FF0A37}" type="CELLRANGE">
                      <a:rPr lang="en-US"/>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ED41-41D8-A028-5A34906DE517}"/>
                </c:ext>
              </c:extLst>
            </c:dLbl>
            <c:dLbl>
              <c:idx val="3"/>
              <c:layout>
                <c:manualLayout>
                  <c:x val="1.1420413990007138E-2"/>
                  <c:y val="2.0687866680219663E-3"/>
                </c:manualLayout>
              </c:layout>
              <c:tx>
                <c:rich>
                  <a:bodyPr/>
                  <a:lstStyle/>
                  <a:p>
                    <a:fld id="{BCDDE8D2-363D-41F6-91E1-1DB01398A724}" type="CELLRANGE">
                      <a:rPr lang="en-US"/>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ED41-41D8-A028-5A34906DE517}"/>
                </c:ext>
              </c:extLst>
            </c:dLbl>
            <c:dLbl>
              <c:idx val="4"/>
              <c:layout>
                <c:manualLayout>
                  <c:x val="7.1377587437544609E-3"/>
                  <c:y val="8.2751466720877142E-3"/>
                </c:manualLayout>
              </c:layout>
              <c:tx>
                <c:rich>
                  <a:bodyPr/>
                  <a:lstStyle/>
                  <a:p>
                    <a:fld id="{7877F462-7B5F-4CC3-BF88-769CCDB16DD4}" type="CELLRANGE">
                      <a:rPr lang="en-US"/>
                      <a:pPr/>
                      <a:t>[CELLRANGE]</a:t>
                    </a:fld>
                    <a:endParaRPr lang="lv-LV"/>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ED41-41D8-A028-5A34906DE517}"/>
                </c:ext>
              </c:extLst>
            </c:dLbl>
            <c:dLbl>
              <c:idx val="5"/>
              <c:layout>
                <c:manualLayout>
                  <c:x val="7.1377587437544609E-3"/>
                  <c:y val="2.0687866680219663E-3"/>
                </c:manualLayout>
              </c:layout>
              <c:tx>
                <c:rich>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fld id="{C21B8AE1-468B-423E-8F30-B55F32937B86}" type="CELLRANGE">
                      <a:rPr lang="en-US"/>
                      <a:pPr>
                        <a:defRPr sz="1100">
                          <a:solidFill>
                            <a:srgbClr val="00B050"/>
                          </a:solidFill>
                        </a:defRPr>
                      </a:pPr>
                      <a:t>[CELLRANGE]</a:t>
                    </a:fld>
                    <a:endParaRPr lang="lv-LV"/>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ED41-41D8-A028-5A34906DE517}"/>
                </c:ext>
              </c:extLst>
            </c:dLbl>
            <c:dLbl>
              <c:idx val="6"/>
              <c:layout>
                <c:manualLayout>
                  <c:x val="-5.7102069950035689E-3"/>
                  <c:y val="-1.5170926976318069E-16"/>
                </c:manualLayout>
              </c:layout>
              <c:tx>
                <c:rich>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fld id="{32CA365E-6CAD-4309-A6E2-0F3C665A7DAD}" type="CELLRANGE">
                      <a:rPr lang="en-US"/>
                      <a:pPr>
                        <a:defRPr sz="1100">
                          <a:solidFill>
                            <a:srgbClr val="00B050"/>
                          </a:solidFill>
                        </a:defRPr>
                      </a:pPr>
                      <a:t>[CELLRANGE]</a:t>
                    </a:fld>
                    <a:endParaRPr lang="lv-LV"/>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ED41-41D8-A028-5A34906DE517}"/>
                </c:ext>
              </c:extLst>
            </c:dLbl>
            <c:dLbl>
              <c:idx val="7"/>
              <c:layout>
                <c:manualLayout>
                  <c:x val="-8.5653104925053538E-3"/>
                  <c:y val="2.0687866680219663E-3"/>
                </c:manualLayout>
              </c:layout>
              <c:tx>
                <c:rich>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fld id="{979E7A5D-7A66-4004-8B06-AF1563C661C2}" type="CELLRANGE">
                      <a:rPr lang="en-US"/>
                      <a:pPr>
                        <a:defRPr sz="1100">
                          <a:solidFill>
                            <a:srgbClr val="00B050"/>
                          </a:solidFill>
                        </a:defRPr>
                      </a:pPr>
                      <a:t>[CELLRANGE]</a:t>
                    </a:fld>
                    <a:endParaRPr lang="lv-LV"/>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ED41-41D8-A028-5A34906DE517}"/>
                </c:ext>
              </c:extLst>
            </c:dLbl>
            <c:dLbl>
              <c:idx val="8"/>
              <c:layout>
                <c:manualLayout>
                  <c:x val="-9.9928622412563499E-3"/>
                  <c:y val="0"/>
                </c:manualLayout>
              </c:layout>
              <c:tx>
                <c:rich>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fld id="{9109DAF8-402F-4A63-8F2B-B056AF2E7B18}" type="CELLRANGE">
                      <a:rPr lang="en-US"/>
                      <a:pPr>
                        <a:defRPr sz="1100">
                          <a:solidFill>
                            <a:srgbClr val="00B050"/>
                          </a:solidFill>
                        </a:defRPr>
                      </a:pPr>
                      <a:t>[CELLRANGE]</a:t>
                    </a:fld>
                    <a:endParaRPr lang="lv-LV"/>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ED41-41D8-A028-5A34906DE517}"/>
                </c:ext>
              </c:extLst>
            </c:dLbl>
            <c:dLbl>
              <c:idx val="9"/>
              <c:layout>
                <c:manualLayout>
                  <c:x val="-1.2847965738758134E-2"/>
                  <c:y val="-2.0687866680220422E-3"/>
                </c:manualLayout>
              </c:layout>
              <c:tx>
                <c:rich>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fld id="{16219F87-0FB1-401D-801F-3FFA986FEEF2}" type="CELLRANGE">
                      <a:rPr lang="en-US"/>
                      <a:pPr>
                        <a:defRPr sz="1100">
                          <a:solidFill>
                            <a:srgbClr val="00B050"/>
                          </a:solidFill>
                        </a:defRPr>
                      </a:pPr>
                      <a:t>[CELLRANGE]</a:t>
                    </a:fld>
                    <a:endParaRPr lang="lv-LV"/>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ED41-41D8-A028-5A34906DE517}"/>
                </c:ext>
              </c:extLst>
            </c:dLbl>
            <c:dLbl>
              <c:idx val="10"/>
              <c:layout>
                <c:manualLayout>
                  <c:x val="-8.5653104925053538E-3"/>
                  <c:y val="4.1375733360439326E-3"/>
                </c:manualLayout>
              </c:layout>
              <c:tx>
                <c:rich>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fld id="{2A9DA0EC-D5F0-4A2B-B5E4-AC4810ACB798}" type="CELLRANGE">
                      <a:rPr lang="en-US"/>
                      <a:pPr>
                        <a:defRPr sz="1100">
                          <a:solidFill>
                            <a:srgbClr val="00B050"/>
                          </a:solidFill>
                        </a:defRPr>
                      </a:pPr>
                      <a:t>[CELLRANGE]</a:t>
                    </a:fld>
                    <a:endParaRPr lang="lv-LV"/>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ED41-41D8-A028-5A34906DE517}"/>
                </c:ext>
              </c:extLst>
            </c:dLbl>
            <c:dLbl>
              <c:idx val="11"/>
              <c:layout>
                <c:manualLayout>
                  <c:x val="0"/>
                  <c:y val="4.1375733360439135E-3"/>
                </c:manualLayout>
              </c:layout>
              <c:tx>
                <c:rich>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fld id="{2B36293B-0291-4129-B9F1-5D79ACB62962}" type="CELLRANGE">
                      <a:rPr lang="en-US"/>
                      <a:pPr>
                        <a:defRPr sz="1100">
                          <a:solidFill>
                            <a:srgbClr val="00B050"/>
                          </a:solidFill>
                        </a:defRPr>
                      </a:pPr>
                      <a:t>[CELLRANGE]</a:t>
                    </a:fld>
                    <a:endParaRPr lang="lv-LV"/>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B05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ED41-41D8-A028-5A34906DE51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FF0000"/>
                    </a:solidFill>
                    <a:latin typeface="Verdana" panose="020B0604030504040204" pitchFamily="34" charset="0"/>
                    <a:ea typeface="Verdana" panose="020B0604030504040204" pitchFamily="34" charset="0"/>
                    <a:cs typeface="+mn-cs"/>
                  </a:defRPr>
                </a:pPr>
                <a:endParaRPr lang="lv-LV"/>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BarType val="minus"/>
            <c:errValType val="cust"/>
            <c:noEndCap val="0"/>
            <c:plus>
              <c:numRef>
                <c:f>'3.N+3_grafiks_AI_2025'!$G$8:$G$13</c:f>
                <c:numCache>
                  <c:formatCode>General</c:formatCode>
                  <c:ptCount val="6"/>
                  <c:pt idx="0">
                    <c:v>6992861.8056598604</c:v>
                  </c:pt>
                  <c:pt idx="1">
                    <c:v>9176920.1898927987</c:v>
                  </c:pt>
                  <c:pt idx="2">
                    <c:v>12405592.691710496</c:v>
                  </c:pt>
                  <c:pt idx="3">
                    <c:v>18148615.375074476</c:v>
                  </c:pt>
                  <c:pt idx="4">
                    <c:v>64005773.21091345</c:v>
                  </c:pt>
                  <c:pt idx="5">
                    <c:v>171639674.58826816</c:v>
                  </c:pt>
                </c:numCache>
              </c:numRef>
            </c:plus>
            <c:minus>
              <c:numRef>
                <c:f>'3.N+3_grafiks_AI_2025'!$F$2:$F$7</c:f>
                <c:numCache>
                  <c:formatCode>General</c:formatCode>
                  <c:ptCount val="6"/>
                  <c:pt idx="0">
                    <c:v>-5585809.3549939021</c:v>
                  </c:pt>
                  <c:pt idx="1">
                    <c:v>-4377365.8152349833</c:v>
                  </c:pt>
                  <c:pt idx="2">
                    <c:v>-4216867.0722712278</c:v>
                  </c:pt>
                  <c:pt idx="3">
                    <c:v>-1593082.6371742403</c:v>
                  </c:pt>
                  <c:pt idx="4">
                    <c:v>-333705.54522663995</c:v>
                  </c:pt>
                </c:numCache>
              </c:numRef>
            </c:minus>
            <c:spPr>
              <a:noFill/>
              <a:ln w="9525" cap="flat" cmpd="sng" algn="ctr">
                <a:solidFill>
                  <a:srgbClr val="FF0000"/>
                </a:solidFill>
                <a:round/>
              </a:ln>
              <a:effectLst/>
            </c:spPr>
          </c:errBars>
          <c:val>
            <c:numRef>
              <c:f>'3.N+3_grafiks_AI_2025'!$C$2:$C$13</c:f>
              <c:numCache>
                <c:formatCode>#,##0.0</c:formatCode>
                <c:ptCount val="12"/>
                <c:pt idx="0">
                  <c:v>33680836.687619485</c:v>
                </c:pt>
                <c:pt idx="1">
                  <c:v>3398486.0853921277</c:v>
                </c:pt>
                <c:pt idx="2">
                  <c:v>37081893.879679918</c:v>
                </c:pt>
                <c:pt idx="3">
                  <c:v>8386189.259450403</c:v>
                </c:pt>
                <c:pt idx="4">
                  <c:v>535441.04391636001</c:v>
                </c:pt>
                <c:pt idx="5">
                  <c:v>8460676.8739195578</c:v>
                </c:pt>
                <c:pt idx="6">
                  <c:v>36535455.065778866</c:v>
                </c:pt>
                <c:pt idx="7">
                  <c:v>102655467.24453071</c:v>
                </c:pt>
                <c:pt idx="8">
                  <c:v>20882662.834618099</c:v>
                </c:pt>
                <c:pt idx="9">
                  <c:v>154400972.35431555</c:v>
                </c:pt>
                <c:pt idx="10">
                  <c:v>175373476.77715144</c:v>
                </c:pt>
                <c:pt idx="11">
                  <c:v>286747531.86039174</c:v>
                </c:pt>
              </c:numCache>
            </c:numRef>
          </c:val>
          <c:extLst>
            <c:ext xmlns:c15="http://schemas.microsoft.com/office/drawing/2012/chart" uri="{02D57815-91ED-43cb-92C2-25804820EDAC}">
              <c15:datalabelsRange>
                <c15:f>'3.N+3_grafiks_AI_2025'!$I$2:$I$13</c15:f>
                <c15:dlblRangeCache>
                  <c:ptCount val="12"/>
                  <c:pt idx="0">
                    <c:v>-5,6</c:v>
                  </c:pt>
                  <c:pt idx="1">
                    <c:v>-4,4</c:v>
                  </c:pt>
                  <c:pt idx="2">
                    <c:v>-4,2</c:v>
                  </c:pt>
                  <c:pt idx="3">
                    <c:v>-1,6</c:v>
                  </c:pt>
                  <c:pt idx="4">
                    <c:v>-0,3</c:v>
                  </c:pt>
                  <c:pt idx="5">
                    <c:v>+1,4</c:v>
                  </c:pt>
                  <c:pt idx="6">
                    <c:v>+7,0</c:v>
                  </c:pt>
                  <c:pt idx="7">
                    <c:v>+9,2</c:v>
                  </c:pt>
                  <c:pt idx="8">
                    <c:v>+12,4</c:v>
                  </c:pt>
                  <c:pt idx="9">
                    <c:v>+18,1</c:v>
                  </c:pt>
                  <c:pt idx="10">
                    <c:v>+64,0</c:v>
                  </c:pt>
                  <c:pt idx="11">
                    <c:v>+171,6</c:v>
                  </c:pt>
                </c15:dlblRangeCache>
              </c15:datalabelsRange>
            </c:ext>
            <c:ext xmlns:c16="http://schemas.microsoft.com/office/drawing/2014/chart" uri="{C3380CC4-5D6E-409C-BE32-E72D297353CC}">
              <c16:uniqueId val="{00000023-ED41-41D8-A028-5A34906DE517}"/>
            </c:ext>
          </c:extLst>
        </c:ser>
        <c:dLbls>
          <c:showLegendKey val="0"/>
          <c:showVal val="0"/>
          <c:showCatName val="0"/>
          <c:showSerName val="0"/>
          <c:showPercent val="0"/>
          <c:showBubbleSize val="0"/>
        </c:dLbls>
        <c:gapWidth val="69"/>
        <c:overlap val="4"/>
        <c:axId val="1219609904"/>
        <c:axId val="424848912"/>
      </c:barChart>
      <c:barChart>
        <c:barDir val="col"/>
        <c:grouping val="stacked"/>
        <c:varyColors val="0"/>
        <c:ser>
          <c:idx val="0"/>
          <c:order val="1"/>
          <c:tx>
            <c:strRef>
              <c:f>'3.N+3_grafiks_AI_2025'!$B$1</c:f>
              <c:strCache>
                <c:ptCount val="1"/>
                <c:pt idx="0">
                  <c:v>Tumšās kolonnas: N+3 izpildes prognoze 2025. gadā (868 milj. EUR)</c:v>
                </c:pt>
              </c:strCache>
            </c:strRef>
          </c:tx>
          <c:spPr>
            <a:solidFill>
              <a:schemeClr val="accent1"/>
            </a:solidFill>
            <a:ln>
              <a:noFill/>
            </a:ln>
            <a:effectLst/>
          </c:spPr>
          <c:invertIfNegative val="0"/>
          <c:dPt>
            <c:idx val="0"/>
            <c:invertIfNegative val="0"/>
            <c:bubble3D val="0"/>
            <c:spPr>
              <a:solidFill>
                <a:srgbClr val="6BA539"/>
              </a:solidFill>
              <a:ln>
                <a:noFill/>
              </a:ln>
              <a:effectLst/>
            </c:spPr>
            <c:extLst>
              <c:ext xmlns:c16="http://schemas.microsoft.com/office/drawing/2014/chart" uri="{C3380CC4-5D6E-409C-BE32-E72D297353CC}">
                <c16:uniqueId val="{00000001-6A81-46A5-ABDF-6855EF6B4297}"/>
              </c:ext>
            </c:extLst>
          </c:dPt>
          <c:dPt>
            <c:idx val="1"/>
            <c:invertIfNegative val="0"/>
            <c:bubble3D val="0"/>
            <c:spPr>
              <a:solidFill>
                <a:srgbClr val="9D2235"/>
              </a:solidFill>
              <a:ln>
                <a:noFill/>
              </a:ln>
              <a:effectLst/>
            </c:spPr>
            <c:extLst>
              <c:ext xmlns:c16="http://schemas.microsoft.com/office/drawing/2014/chart" uri="{C3380CC4-5D6E-409C-BE32-E72D297353CC}">
                <c16:uniqueId val="{00000003-6A81-46A5-ABDF-6855EF6B4297}"/>
              </c:ext>
            </c:extLst>
          </c:dPt>
          <c:dPt>
            <c:idx val="2"/>
            <c:invertIfNegative val="0"/>
            <c:bubble3D val="0"/>
            <c:spPr>
              <a:solidFill>
                <a:srgbClr val="E57200"/>
              </a:solidFill>
              <a:ln>
                <a:noFill/>
              </a:ln>
              <a:effectLst/>
            </c:spPr>
            <c:extLst>
              <c:ext xmlns:c16="http://schemas.microsoft.com/office/drawing/2014/chart" uri="{C3380CC4-5D6E-409C-BE32-E72D297353CC}">
                <c16:uniqueId val="{00000005-6A81-46A5-ABDF-6855EF6B4297}"/>
              </c:ext>
            </c:extLst>
          </c:dPt>
          <c:dPt>
            <c:idx val="3"/>
            <c:invertIfNegative val="0"/>
            <c:bubble3D val="0"/>
            <c:spPr>
              <a:solidFill>
                <a:srgbClr val="E4002B"/>
              </a:solidFill>
              <a:ln>
                <a:noFill/>
              </a:ln>
              <a:effectLst/>
            </c:spPr>
            <c:extLst>
              <c:ext xmlns:c16="http://schemas.microsoft.com/office/drawing/2014/chart" uri="{C3380CC4-5D6E-409C-BE32-E72D297353CC}">
                <c16:uniqueId val="{00000007-6A81-46A5-ABDF-6855EF6B4297}"/>
              </c:ext>
            </c:extLst>
          </c:dPt>
          <c:dPt>
            <c:idx val="4"/>
            <c:invertIfNegative val="0"/>
            <c:bubble3D val="0"/>
            <c:spPr>
              <a:solidFill>
                <a:srgbClr val="840B55"/>
              </a:solidFill>
              <a:ln>
                <a:noFill/>
              </a:ln>
              <a:effectLst/>
            </c:spPr>
            <c:extLst>
              <c:ext xmlns:c16="http://schemas.microsoft.com/office/drawing/2014/chart" uri="{C3380CC4-5D6E-409C-BE32-E72D297353CC}">
                <c16:uniqueId val="{00000009-6A81-46A5-ABDF-6855EF6B4297}"/>
              </c:ext>
            </c:extLst>
          </c:dPt>
          <c:dPt>
            <c:idx val="5"/>
            <c:invertIfNegative val="0"/>
            <c:bubble3D val="0"/>
            <c:spPr>
              <a:solidFill>
                <a:srgbClr val="1F2A44"/>
              </a:solidFill>
              <a:ln>
                <a:noFill/>
              </a:ln>
              <a:effectLst/>
            </c:spPr>
            <c:extLst>
              <c:ext xmlns:c16="http://schemas.microsoft.com/office/drawing/2014/chart" uri="{C3380CC4-5D6E-409C-BE32-E72D297353CC}">
                <c16:uniqueId val="{0000000B-6A81-46A5-ABDF-6855EF6B4297}"/>
              </c:ext>
            </c:extLst>
          </c:dPt>
          <c:dPt>
            <c:idx val="6"/>
            <c:invertIfNegative val="0"/>
            <c:bubble3D val="0"/>
            <c:spPr>
              <a:solidFill>
                <a:srgbClr val="012169"/>
              </a:solidFill>
              <a:ln>
                <a:noFill/>
              </a:ln>
              <a:effectLst/>
            </c:spPr>
            <c:extLst>
              <c:ext xmlns:c16="http://schemas.microsoft.com/office/drawing/2014/chart" uri="{C3380CC4-5D6E-409C-BE32-E72D297353CC}">
                <c16:uniqueId val="{0000000D-6A81-46A5-ABDF-6855EF6B4297}"/>
              </c:ext>
            </c:extLst>
          </c:dPt>
          <c:dPt>
            <c:idx val="7"/>
            <c:invertIfNegative val="0"/>
            <c:bubble3D val="0"/>
            <c:spPr>
              <a:solidFill>
                <a:srgbClr val="68478D"/>
              </a:solidFill>
              <a:ln>
                <a:noFill/>
              </a:ln>
              <a:effectLst/>
            </c:spPr>
            <c:extLst>
              <c:ext xmlns:c16="http://schemas.microsoft.com/office/drawing/2014/chart" uri="{C3380CC4-5D6E-409C-BE32-E72D297353CC}">
                <c16:uniqueId val="{0000000F-6A81-46A5-ABDF-6855EF6B4297}"/>
              </c:ext>
            </c:extLst>
          </c:dPt>
          <c:dPt>
            <c:idx val="8"/>
            <c:invertIfNegative val="0"/>
            <c:bubble3D val="0"/>
            <c:spPr>
              <a:solidFill>
                <a:srgbClr val="155452"/>
              </a:solidFill>
              <a:ln>
                <a:noFill/>
              </a:ln>
              <a:effectLst/>
            </c:spPr>
            <c:extLst>
              <c:ext xmlns:c16="http://schemas.microsoft.com/office/drawing/2014/chart" uri="{C3380CC4-5D6E-409C-BE32-E72D297353CC}">
                <c16:uniqueId val="{00000011-6A81-46A5-ABDF-6855EF6B4297}"/>
              </c:ext>
            </c:extLst>
          </c:dPt>
          <c:dPt>
            <c:idx val="9"/>
            <c:invertIfNegative val="0"/>
            <c:bubble3D val="0"/>
            <c:spPr>
              <a:solidFill>
                <a:srgbClr val="4A773C"/>
              </a:solidFill>
              <a:ln>
                <a:noFill/>
              </a:ln>
              <a:effectLst/>
            </c:spPr>
            <c:extLst>
              <c:ext xmlns:c16="http://schemas.microsoft.com/office/drawing/2014/chart" uri="{C3380CC4-5D6E-409C-BE32-E72D297353CC}">
                <c16:uniqueId val="{00000013-6A81-46A5-ABDF-6855EF6B4297}"/>
              </c:ext>
            </c:extLst>
          </c:dPt>
          <c:dPt>
            <c:idx val="10"/>
            <c:invertIfNegative val="0"/>
            <c:bubble3D val="0"/>
            <c:spPr>
              <a:solidFill>
                <a:srgbClr val="00859B"/>
              </a:solidFill>
              <a:ln>
                <a:noFill/>
              </a:ln>
              <a:effectLst/>
            </c:spPr>
            <c:extLst>
              <c:ext xmlns:c16="http://schemas.microsoft.com/office/drawing/2014/chart" uri="{C3380CC4-5D6E-409C-BE32-E72D297353CC}">
                <c16:uniqueId val="{00000015-6A81-46A5-ABDF-6855EF6B4297}"/>
              </c:ext>
            </c:extLst>
          </c:dPt>
          <c:dPt>
            <c:idx val="11"/>
            <c:invertIfNegative val="0"/>
            <c:bubble3D val="0"/>
            <c:spPr>
              <a:solidFill>
                <a:srgbClr val="425563"/>
              </a:solidFill>
              <a:ln>
                <a:noFill/>
              </a:ln>
              <a:effectLst/>
            </c:spPr>
            <c:extLst>
              <c:ext xmlns:c16="http://schemas.microsoft.com/office/drawing/2014/chart" uri="{C3380CC4-5D6E-409C-BE32-E72D297353CC}">
                <c16:uniqueId val="{00000017-6A81-46A5-ABDF-6855EF6B4297}"/>
              </c:ext>
            </c:extLst>
          </c:dPt>
          <c:cat>
            <c:strRef>
              <c:f>'3.N+3_grafiks_AI_2025'!$A$2:$A$13</c:f>
              <c:strCache>
                <c:ptCount val="12"/>
                <c:pt idx="0">
                  <c:v>LM
-5,6</c:v>
                </c:pt>
                <c:pt idx="1">
                  <c:v>VK
-4,4</c:v>
                </c:pt>
                <c:pt idx="2">
                  <c:v>VM
-4,2</c:v>
                </c:pt>
                <c:pt idx="3">
                  <c:v>KM
-1,6</c:v>
                </c:pt>
                <c:pt idx="4">
                  <c:v>TM
-0,3</c:v>
                </c:pt>
                <c:pt idx="5">
                  <c:v>IeM
+1,4</c:v>
                </c:pt>
                <c:pt idx="6">
                  <c:v>FM
+7,0</c:v>
                </c:pt>
                <c:pt idx="7">
                  <c:v>IZM
+9,2</c:v>
                </c:pt>
                <c:pt idx="8">
                  <c:v>KEM
+12,4</c:v>
                </c:pt>
                <c:pt idx="9">
                  <c:v>VARAM 
+18,1</c:v>
                </c:pt>
                <c:pt idx="10">
                  <c:v>EM
+64,0</c:v>
                </c:pt>
                <c:pt idx="11">
                  <c:v>SM
+171,6</c:v>
                </c:pt>
              </c:strCache>
            </c:strRef>
          </c:cat>
          <c:val>
            <c:numRef>
              <c:f>'3.N+3_grafiks_AI_2025'!$B$2:$B$13</c:f>
              <c:numCache>
                <c:formatCode>#,##0.0</c:formatCode>
                <c:ptCount val="12"/>
                <c:pt idx="0">
                  <c:v>33680836.687619485</c:v>
                </c:pt>
                <c:pt idx="1">
                  <c:v>3398486.0853921277</c:v>
                </c:pt>
                <c:pt idx="2">
                  <c:v>37081893.879679918</c:v>
                </c:pt>
                <c:pt idx="3">
                  <c:v>8386189.259450403</c:v>
                </c:pt>
                <c:pt idx="4">
                  <c:v>535441.04391636001</c:v>
                </c:pt>
                <c:pt idx="5">
                  <c:v>8460676.8739195578</c:v>
                </c:pt>
                <c:pt idx="6">
                  <c:v>36535455.065778866</c:v>
                </c:pt>
                <c:pt idx="7">
                  <c:v>102655467.24453071</c:v>
                </c:pt>
                <c:pt idx="8">
                  <c:v>20882662.834618099</c:v>
                </c:pt>
                <c:pt idx="9">
                  <c:v>154400972.35431555</c:v>
                </c:pt>
                <c:pt idx="10">
                  <c:v>175373476.77715144</c:v>
                </c:pt>
                <c:pt idx="11">
                  <c:v>204627583.86039197</c:v>
                </c:pt>
              </c:numCache>
            </c:numRef>
          </c:val>
          <c:extLst>
            <c:ext xmlns:c16="http://schemas.microsoft.com/office/drawing/2014/chart" uri="{C3380CC4-5D6E-409C-BE32-E72D297353CC}">
              <c16:uniqueId val="{0000001A-6A81-46A5-ABDF-6855EF6B4297}"/>
            </c:ext>
          </c:extLst>
        </c:ser>
        <c:ser>
          <c:idx val="3"/>
          <c:order val="3"/>
          <c:tx>
            <c:strRef>
              <c:f>'3.N+3_grafiks_AI_2025'!$E$1</c:f>
              <c:strCache>
                <c:ptCount val="1"/>
                <c:pt idx="0">
                  <c:v>PV 9 vilcienu sastāvu pārcelšana uz 2021-2027 ES fondu periodu</c:v>
                </c:pt>
              </c:strCache>
            </c:strRef>
          </c:tx>
          <c:spPr>
            <a:pattFill prst="dkUpDiag">
              <a:fgClr>
                <a:srgbClr val="425563"/>
              </a:fgClr>
              <a:bgClr>
                <a:schemeClr val="bg1"/>
              </a:bgClr>
            </a:pattFill>
            <a:ln>
              <a:noFill/>
            </a:ln>
            <a:effectLst/>
          </c:spPr>
          <c:invertIfNegative val="0"/>
          <c:dLbls>
            <c:dLbl>
              <c:idx val="11"/>
              <c:layout>
                <c:manualLayout>
                  <c:x val="2.4268379728765273E-2"/>
                  <c:y val="-2.06878666802196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ED41-41D8-A028-5A34906DE51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'3.N+3_grafiks_AI_2025'!$E$2:$E$13</c:f>
              <c:numCache>
                <c:formatCode>#,##0.0</c:formatCode>
                <c:ptCount val="12"/>
                <c:pt idx="11">
                  <c:v>82119948</c:v>
                </c:pt>
              </c:numCache>
            </c:numRef>
          </c:val>
          <c:extLst>
            <c:ext xmlns:c16="http://schemas.microsoft.com/office/drawing/2014/chart" uri="{C3380CC4-5D6E-409C-BE32-E72D297353CC}">
              <c16:uniqueId val="{00000032-ED41-41D8-A028-5A34906DE517}"/>
            </c:ext>
          </c:extLst>
        </c:ser>
        <c:dLbls>
          <c:showLegendKey val="0"/>
          <c:showVal val="0"/>
          <c:showCatName val="0"/>
          <c:showSerName val="0"/>
          <c:showPercent val="0"/>
          <c:showBubbleSize val="0"/>
        </c:dLbls>
        <c:gapWidth val="289"/>
        <c:overlap val="100"/>
        <c:axId val="728972744"/>
        <c:axId val="728975040"/>
      </c:barChart>
      <c:catAx>
        <c:axId val="121960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424848912"/>
        <c:crosses val="autoZero"/>
        <c:auto val="1"/>
        <c:lblAlgn val="ctr"/>
        <c:lblOffset val="100"/>
        <c:noMultiLvlLbl val="0"/>
      </c:catAx>
      <c:valAx>
        <c:axId val="42484891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1219609904"/>
        <c:crosses val="autoZero"/>
        <c:crossBetween val="between"/>
        <c:dispUnits>
          <c:builtInUnit val="millions"/>
          <c:dispUnitsLbl>
            <c:tx>
              <c:rich>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US"/>
                    <a:t>Milj. EUR</a:t>
                  </a:r>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dispUnitsLbl>
        </c:dispUnits>
      </c:valAx>
      <c:valAx>
        <c:axId val="728975040"/>
        <c:scaling>
          <c:orientation val="minMax"/>
          <c:max val="350000000"/>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crossAx val="728972744"/>
        <c:crosses val="max"/>
        <c:crossBetween val="between"/>
        <c:dispUnits>
          <c:builtInUnit val="millions"/>
        </c:dispUnits>
      </c:valAx>
      <c:catAx>
        <c:axId val="728972744"/>
        <c:scaling>
          <c:orientation val="minMax"/>
        </c:scaling>
        <c:delete val="1"/>
        <c:axPos val="b"/>
        <c:numFmt formatCode="General" sourceLinked="1"/>
        <c:majorTickMark val="out"/>
        <c:minorTickMark val="none"/>
        <c:tickLblPos val="nextTo"/>
        <c:crossAx val="728975040"/>
        <c:crosses val="autoZero"/>
        <c:auto val="1"/>
        <c:lblAlgn val="ctr"/>
        <c:lblOffset val="100"/>
        <c:noMultiLvlLbl val="0"/>
      </c:cat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lv-L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Verdana" panose="020B0604030504040204" pitchFamily="34" charset="0"/>
          <a:ea typeface="Verdana" panose="020B0604030504040204" pitchFamily="34" charset="0"/>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F5E57FC-6750-43A0-B5E4-02414299C199}">
  <sheetPr/>
  <sheetViews>
    <sheetView zoomScale="10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2286" cy="6295571"/>
    <xdr:graphicFrame macro="">
      <xdr:nvGraphicFramePr>
        <xdr:cNvPr id="2" name="Chart 1">
          <a:extLst>
            <a:ext uri="{FF2B5EF4-FFF2-40B4-BE49-F238E27FC236}">
              <a16:creationId xmlns:a16="http://schemas.microsoft.com/office/drawing/2014/main" id="{4C392F10-3D9F-EF37-9E83-B2DAAC8678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13</xdr:col>
      <xdr:colOff>123825</xdr:colOff>
      <xdr:row>0</xdr:row>
      <xdr:rowOff>147637</xdr:rowOff>
    </xdr:from>
    <xdr:to>
      <xdr:col>27</xdr:col>
      <xdr:colOff>485775</xdr:colOff>
      <xdr:row>21</xdr:row>
      <xdr:rowOff>1</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fud\KOAL&#298;CIJAS%20darba%20grupa_SADARBIBAS%20PADOME\2018\1%20FEB%202018\IESUTITIE%20MATERIALI\2_FM_zinoj_ES%20fond%20un%20EEZ%20NOR\AKTUALIE%20PROJEKTI%20sutisanai%20KDG_procesa\2_1_pielik%204_FM_ES%20fondu%20Snieg%20ietv%20progn_KDG%20010210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fud\IEVIE&#352;ANAS%20UZRAUDZ&#298;BA\IPIA\IPIA_saskanosana\Finans&#275;juma%20sa&#326;&#275;m&#275;ju%20atjaunot&#257;s%20prognozes\04.12.2017\Nos&#363;t&#299;ts%20AI%2011.12.2017\Snieguma_ietvars_FS_prognozes_FM_1112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mlv-my.sharepoint.com/IEVIE&#352;ANAS%20UZRAUDZ&#298;BA/IPIA/IPIA_saskanosana/Finans&#275;juma%20sa&#326;&#275;m&#275;ju%20atjaunot&#257;s%20prognozes/04.12.2017/Nos&#363;t&#299;ts%20AI%2011.12.2017/Snieguma_ietvars_FS_prognozes_FM_1112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k\fud\IEVIE&#352;ANAS%20UZRAUDZ&#298;BA\IPIA\IPIA_saskanosana\Finans&#275;juma%20sa&#326;&#275;m&#275;ju%20atjaunot&#257;s%20prognozes\04.12.2017\Nos&#363;t&#299;ts%20AI%2011.12.2017\Snieguma_ietvars_FS_prognozes_FM_1112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sejuma_sanemeja_prognozes"/>
      <sheetName val="EM_rezerves_ēkas_4.2.1."/>
      <sheetName val="MP iesniegšanas prognozes"/>
      <sheetName val="SI2018_izpilde_PV_Fonds"/>
      <sheetName val="MP rēkins priekš budžeta"/>
      <sheetName val="MP iesniegšanas prognozes_budž"/>
      <sheetName val="Pabeigti_projekti_maksājumi"/>
      <sheetName val="piešķīrums"/>
      <sheetName val="PMPIG_Saraksts"/>
      <sheetName val="avansi_2018"/>
      <sheetName val="SP"/>
      <sheetName val="Projektu_Piešķirtais_finan"/>
      <sheetName val="Avansi"/>
      <sheetName val="neatb_utt"/>
      <sheetName val="Sheet4"/>
    </sheetNames>
    <sheetDataSet>
      <sheetData sheetId="0" refreshError="1"/>
      <sheetData sheetId="1" refreshError="1"/>
      <sheetData sheetId="2">
        <row r="4">
          <cell r="BJ4" t="str">
            <v>Kopā</v>
          </cell>
        </row>
        <row r="6">
          <cell r="BJ6">
            <v>0</v>
          </cell>
        </row>
        <row r="7">
          <cell r="BJ7">
            <v>0</v>
          </cell>
        </row>
        <row r="8">
          <cell r="BJ8">
            <v>0</v>
          </cell>
        </row>
        <row r="9">
          <cell r="BJ9">
            <v>0</v>
          </cell>
        </row>
        <row r="10">
          <cell r="BJ10">
            <v>0</v>
          </cell>
        </row>
        <row r="11">
          <cell r="BJ11">
            <v>3403229155.0410056</v>
          </cell>
        </row>
        <row r="12">
          <cell r="BJ12">
            <v>35</v>
          </cell>
        </row>
        <row r="13">
          <cell r="BJ13">
            <v>0</v>
          </cell>
        </row>
        <row r="14">
          <cell r="BJ14">
            <v>510000</v>
          </cell>
        </row>
        <row r="15">
          <cell r="BJ15">
            <v>0</v>
          </cell>
        </row>
        <row r="16">
          <cell r="BJ16">
            <v>142456.6</v>
          </cell>
        </row>
        <row r="17">
          <cell r="BJ17">
            <v>0</v>
          </cell>
        </row>
        <row r="18">
          <cell r="BJ18">
            <v>510000</v>
          </cell>
        </row>
        <row r="19">
          <cell r="BJ19">
            <v>0</v>
          </cell>
        </row>
        <row r="20">
          <cell r="BJ20">
            <v>551350.79999999993</v>
          </cell>
        </row>
        <row r="21">
          <cell r="BJ21">
            <v>0</v>
          </cell>
        </row>
        <row r="22">
          <cell r="BJ22">
            <v>486764.4</v>
          </cell>
        </row>
        <row r="23">
          <cell r="BJ23">
            <v>0</v>
          </cell>
        </row>
        <row r="24">
          <cell r="BJ24">
            <v>496101.84</v>
          </cell>
        </row>
        <row r="25">
          <cell r="BJ25">
            <v>0</v>
          </cell>
        </row>
        <row r="26">
          <cell r="BJ26">
            <v>550257.18000000005</v>
          </cell>
        </row>
        <row r="27">
          <cell r="BJ27">
            <v>0</v>
          </cell>
        </row>
        <row r="28">
          <cell r="BJ28">
            <v>506467.23000000004</v>
          </cell>
        </row>
        <row r="29">
          <cell r="BJ29">
            <v>39367.919999999998</v>
          </cell>
        </row>
        <row r="30">
          <cell r="BJ30">
            <v>509995.58999999997</v>
          </cell>
        </row>
        <row r="31">
          <cell r="BJ31">
            <v>32162.16</v>
          </cell>
        </row>
        <row r="32">
          <cell r="BJ32">
            <v>518808.03</v>
          </cell>
        </row>
        <row r="33">
          <cell r="BJ33">
            <v>12582.53</v>
          </cell>
        </row>
        <row r="34">
          <cell r="BJ34">
            <v>285031.63</v>
          </cell>
        </row>
        <row r="35">
          <cell r="BJ35">
            <v>0</v>
          </cell>
        </row>
        <row r="36">
          <cell r="BJ36">
            <v>542625.12</v>
          </cell>
        </row>
        <row r="37">
          <cell r="BJ37">
            <v>0</v>
          </cell>
        </row>
        <row r="38">
          <cell r="BJ38">
            <v>547825</v>
          </cell>
        </row>
        <row r="39">
          <cell r="BJ39">
            <v>0</v>
          </cell>
        </row>
        <row r="40">
          <cell r="BJ40">
            <v>550800</v>
          </cell>
        </row>
        <row r="41">
          <cell r="BJ41">
            <v>0</v>
          </cell>
        </row>
        <row r="42">
          <cell r="BJ42">
            <v>551344</v>
          </cell>
        </row>
        <row r="43">
          <cell r="BJ43">
            <v>0</v>
          </cell>
        </row>
        <row r="44">
          <cell r="BJ44">
            <v>550561.29</v>
          </cell>
        </row>
        <row r="45">
          <cell r="BJ45">
            <v>0</v>
          </cell>
        </row>
        <row r="46">
          <cell r="BJ46">
            <v>548212.80999999994</v>
          </cell>
        </row>
        <row r="47">
          <cell r="BJ47">
            <v>19364.11</v>
          </cell>
        </row>
        <row r="48">
          <cell r="BJ48">
            <v>539422.82000000007</v>
          </cell>
        </row>
        <row r="49">
          <cell r="BJ49">
            <v>106060.20000000001</v>
          </cell>
        </row>
        <row r="50">
          <cell r="BJ50">
            <v>550109.38</v>
          </cell>
        </row>
        <row r="51">
          <cell r="BJ51">
            <v>0</v>
          </cell>
        </row>
        <row r="52">
          <cell r="BJ52">
            <v>551347.14</v>
          </cell>
        </row>
        <row r="53">
          <cell r="BJ53">
            <v>0</v>
          </cell>
        </row>
        <row r="54">
          <cell r="BJ54">
            <v>242458.96000000002</v>
          </cell>
        </row>
        <row r="55">
          <cell r="BJ55">
            <v>0</v>
          </cell>
        </row>
        <row r="56">
          <cell r="BJ56">
            <v>550656.97</v>
          </cell>
        </row>
        <row r="57">
          <cell r="BJ57">
            <v>0</v>
          </cell>
        </row>
        <row r="58">
          <cell r="BJ58">
            <v>551310.24</v>
          </cell>
        </row>
        <row r="59">
          <cell r="BJ59">
            <v>0</v>
          </cell>
        </row>
        <row r="60">
          <cell r="BJ60">
            <v>550800</v>
          </cell>
        </row>
        <row r="61">
          <cell r="BJ61">
            <v>0</v>
          </cell>
        </row>
        <row r="62">
          <cell r="BJ62">
            <v>170000</v>
          </cell>
        </row>
        <row r="63">
          <cell r="BJ63">
            <v>0</v>
          </cell>
        </row>
        <row r="64">
          <cell r="BJ64">
            <v>503493.42</v>
          </cell>
        </row>
        <row r="65">
          <cell r="BJ65">
            <v>0</v>
          </cell>
        </row>
        <row r="66">
          <cell r="BJ66">
            <v>493856.30000000005</v>
          </cell>
        </row>
        <row r="67">
          <cell r="BJ67">
            <v>0</v>
          </cell>
        </row>
        <row r="68">
          <cell r="BJ68">
            <v>445738.22</v>
          </cell>
        </row>
        <row r="69">
          <cell r="BJ69">
            <v>64716.94</v>
          </cell>
        </row>
        <row r="70">
          <cell r="BJ70">
            <v>550800</v>
          </cell>
        </row>
        <row r="71">
          <cell r="BJ71">
            <v>0</v>
          </cell>
        </row>
        <row r="72">
          <cell r="BJ72">
            <v>551000.16</v>
          </cell>
        </row>
        <row r="73">
          <cell r="BJ73">
            <v>0</v>
          </cell>
        </row>
        <row r="74">
          <cell r="BJ74">
            <v>498648.26999999996</v>
          </cell>
        </row>
        <row r="75">
          <cell r="BJ75">
            <v>0</v>
          </cell>
        </row>
        <row r="76">
          <cell r="BJ76">
            <v>491898.79000000004</v>
          </cell>
        </row>
        <row r="77">
          <cell r="BJ77">
            <v>0</v>
          </cell>
        </row>
        <row r="78">
          <cell r="BJ78">
            <v>551351</v>
          </cell>
        </row>
        <row r="79">
          <cell r="BJ79">
            <v>0</v>
          </cell>
        </row>
        <row r="80">
          <cell r="BJ80">
            <v>551344</v>
          </cell>
        </row>
        <row r="81">
          <cell r="BJ81">
            <v>0</v>
          </cell>
        </row>
        <row r="82">
          <cell r="BJ82">
            <v>496136.12</v>
          </cell>
        </row>
        <row r="83">
          <cell r="BJ83">
            <v>37381.4</v>
          </cell>
        </row>
        <row r="84">
          <cell r="BJ84">
            <v>550392.6</v>
          </cell>
        </row>
        <row r="85">
          <cell r="BJ85">
            <v>0</v>
          </cell>
        </row>
        <row r="86">
          <cell r="BJ86">
            <v>504946.14</v>
          </cell>
        </row>
        <row r="87">
          <cell r="BJ87">
            <v>0</v>
          </cell>
        </row>
        <row r="88">
          <cell r="BJ88">
            <v>551081.25</v>
          </cell>
        </row>
        <row r="89">
          <cell r="BJ89">
            <v>0</v>
          </cell>
        </row>
        <row r="90">
          <cell r="BJ90">
            <v>547651.6</v>
          </cell>
        </row>
        <row r="91">
          <cell r="BJ91">
            <v>25202.76</v>
          </cell>
        </row>
        <row r="92">
          <cell r="BJ92">
            <v>538376.74</v>
          </cell>
        </row>
        <row r="93">
          <cell r="BJ93">
            <v>0</v>
          </cell>
        </row>
        <row r="94">
          <cell r="BJ94">
            <v>412481.2</v>
          </cell>
        </row>
        <row r="95">
          <cell r="BJ95">
            <v>0</v>
          </cell>
        </row>
        <row r="96">
          <cell r="BJ96">
            <v>546211.48</v>
          </cell>
        </row>
        <row r="97">
          <cell r="BJ97">
            <v>0</v>
          </cell>
        </row>
        <row r="98">
          <cell r="BJ98">
            <v>519054.88999999996</v>
          </cell>
        </row>
        <row r="99">
          <cell r="BJ99">
            <v>0</v>
          </cell>
        </row>
        <row r="100">
          <cell r="BJ100">
            <v>550800</v>
          </cell>
        </row>
        <row r="101">
          <cell r="BJ101">
            <v>0</v>
          </cell>
        </row>
        <row r="102">
          <cell r="BJ102">
            <v>551194.59</v>
          </cell>
        </row>
        <row r="103">
          <cell r="BJ103">
            <v>0</v>
          </cell>
        </row>
        <row r="104">
          <cell r="BJ104">
            <v>497166.59</v>
          </cell>
        </row>
        <row r="105">
          <cell r="BJ105">
            <v>29215.94</v>
          </cell>
        </row>
        <row r="106">
          <cell r="BJ106">
            <v>416600.42</v>
          </cell>
        </row>
        <row r="107">
          <cell r="BJ107">
            <v>0</v>
          </cell>
        </row>
        <row r="108">
          <cell r="BJ108">
            <v>439480.70999999996</v>
          </cell>
        </row>
        <row r="109">
          <cell r="BJ109">
            <v>0</v>
          </cell>
        </row>
        <row r="110">
          <cell r="BJ110">
            <v>458867.82999999996</v>
          </cell>
        </row>
        <row r="111">
          <cell r="BJ111">
            <v>0</v>
          </cell>
        </row>
        <row r="112">
          <cell r="BJ112">
            <v>544000</v>
          </cell>
        </row>
        <row r="113">
          <cell r="BJ113">
            <v>0</v>
          </cell>
        </row>
        <row r="114">
          <cell r="BJ114">
            <v>493000.00000000006</v>
          </cell>
        </row>
        <row r="115">
          <cell r="BJ115">
            <v>18433.169999999998</v>
          </cell>
        </row>
        <row r="116">
          <cell r="BJ116">
            <v>551298.72000000009</v>
          </cell>
        </row>
        <row r="117">
          <cell r="BJ117">
            <v>18427.990000000002</v>
          </cell>
        </row>
        <row r="118">
          <cell r="BJ118">
            <v>551314.29</v>
          </cell>
        </row>
        <row r="119">
          <cell r="BJ119">
            <v>0</v>
          </cell>
        </row>
        <row r="120">
          <cell r="BJ120">
            <v>493000</v>
          </cell>
        </row>
        <row r="121">
          <cell r="BJ121">
            <v>0</v>
          </cell>
        </row>
        <row r="122">
          <cell r="BJ122">
            <v>530781.44000000006</v>
          </cell>
        </row>
        <row r="123">
          <cell r="BJ123">
            <v>0</v>
          </cell>
        </row>
        <row r="124">
          <cell r="BJ124">
            <v>484384.04000000004</v>
          </cell>
        </row>
        <row r="125">
          <cell r="BJ125">
            <v>22706.26</v>
          </cell>
        </row>
        <row r="126">
          <cell r="BJ126">
            <v>550790.52</v>
          </cell>
        </row>
        <row r="127">
          <cell r="BJ127">
            <v>0</v>
          </cell>
        </row>
        <row r="128">
          <cell r="BJ128">
            <v>244708.10000000003</v>
          </cell>
        </row>
        <row r="129">
          <cell r="BJ129">
            <v>0</v>
          </cell>
        </row>
        <row r="130">
          <cell r="BJ130">
            <v>271940.34999999998</v>
          </cell>
        </row>
        <row r="131">
          <cell r="BJ131">
            <v>0</v>
          </cell>
        </row>
        <row r="132">
          <cell r="BJ132">
            <v>550763.54</v>
          </cell>
        </row>
        <row r="133">
          <cell r="BJ133">
            <v>0</v>
          </cell>
        </row>
        <row r="134">
          <cell r="BJ134">
            <v>549823.07999999996</v>
          </cell>
        </row>
        <row r="136">
          <cell r="BJ136">
            <v>382174.44999999995</v>
          </cell>
        </row>
        <row r="138">
          <cell r="BJ138">
            <v>551014.72</v>
          </cell>
        </row>
        <row r="140">
          <cell r="BJ140">
            <v>403382.81000000006</v>
          </cell>
        </row>
        <row r="142">
          <cell r="BJ142">
            <v>509663.57999999996</v>
          </cell>
        </row>
        <row r="144">
          <cell r="BJ144">
            <v>414912</v>
          </cell>
        </row>
        <row r="146">
          <cell r="BJ146">
            <v>551350.79999999993</v>
          </cell>
        </row>
        <row r="148">
          <cell r="BJ148">
            <v>599270.18999999994</v>
          </cell>
        </row>
        <row r="150">
          <cell r="BJ150">
            <v>547638.63</v>
          </cell>
        </row>
        <row r="152">
          <cell r="BJ152">
            <v>551331.31000000006</v>
          </cell>
        </row>
        <row r="154">
          <cell r="BJ154">
            <v>550995.35</v>
          </cell>
        </row>
        <row r="156">
          <cell r="BJ156">
            <v>472400</v>
          </cell>
        </row>
        <row r="158">
          <cell r="BJ158">
            <v>550831.98</v>
          </cell>
        </row>
        <row r="160">
          <cell r="BJ160">
            <v>589412.79</v>
          </cell>
        </row>
        <row r="162">
          <cell r="BJ162">
            <v>54424845.999999993</v>
          </cell>
        </row>
        <row r="164">
          <cell r="BJ164">
            <v>2478770</v>
          </cell>
        </row>
        <row r="166">
          <cell r="BJ166">
            <v>758994.99999999988</v>
          </cell>
        </row>
        <row r="168">
          <cell r="BJ168">
            <v>2380031</v>
          </cell>
        </row>
        <row r="170">
          <cell r="BJ170">
            <v>13502330.999999998</v>
          </cell>
        </row>
        <row r="172">
          <cell r="BJ172">
            <v>8147502</v>
          </cell>
        </row>
        <row r="174">
          <cell r="BJ174">
            <v>24016606.000000004</v>
          </cell>
        </row>
        <row r="176">
          <cell r="BJ176">
            <v>12072166</v>
          </cell>
        </row>
        <row r="178">
          <cell r="BJ178">
            <v>2991569</v>
          </cell>
        </row>
        <row r="180">
          <cell r="BJ180">
            <v>5158030</v>
          </cell>
        </row>
        <row r="182">
          <cell r="BJ182">
            <v>5208902.0000000009</v>
          </cell>
        </row>
        <row r="184">
          <cell r="BJ184">
            <v>3013420</v>
          </cell>
        </row>
        <row r="186">
          <cell r="BJ186">
            <v>21445879</v>
          </cell>
        </row>
        <row r="188">
          <cell r="BJ188">
            <v>1332538.9999999998</v>
          </cell>
        </row>
        <row r="190">
          <cell r="BJ190">
            <v>457983.99999999994</v>
          </cell>
        </row>
        <row r="191">
          <cell r="BJ191">
            <v>5684870.1899999995</v>
          </cell>
        </row>
        <row r="192">
          <cell r="BJ192">
            <v>4910359.33</v>
          </cell>
        </row>
        <row r="193">
          <cell r="BJ193">
            <v>186889</v>
          </cell>
        </row>
        <row r="194">
          <cell r="BJ194">
            <v>186887</v>
          </cell>
        </row>
        <row r="195">
          <cell r="BJ195">
            <v>73750</v>
          </cell>
        </row>
        <row r="196">
          <cell r="BJ196">
            <v>384472</v>
          </cell>
        </row>
        <row r="198">
          <cell r="BJ198">
            <v>209514</v>
          </cell>
        </row>
        <row r="199">
          <cell r="BJ199">
            <v>86760</v>
          </cell>
        </row>
        <row r="201">
          <cell r="BJ201">
            <v>292482</v>
          </cell>
        </row>
        <row r="202">
          <cell r="BJ202">
            <v>73748</v>
          </cell>
        </row>
        <row r="203">
          <cell r="BJ203">
            <v>179344</v>
          </cell>
        </row>
        <row r="204">
          <cell r="BJ204">
            <v>472242</v>
          </cell>
        </row>
        <row r="206">
          <cell r="BJ206">
            <v>1511342</v>
          </cell>
        </row>
        <row r="207">
          <cell r="BJ207">
            <v>88834</v>
          </cell>
        </row>
        <row r="208">
          <cell r="BJ208">
            <v>96376</v>
          </cell>
        </row>
        <row r="209">
          <cell r="BJ209">
            <v>315861.58</v>
          </cell>
        </row>
        <row r="210">
          <cell r="BJ210">
            <v>751315</v>
          </cell>
        </row>
        <row r="212">
          <cell r="BJ212">
            <v>223339.26999999996</v>
          </cell>
        </row>
        <row r="213">
          <cell r="BJ213">
            <v>111461</v>
          </cell>
        </row>
        <row r="215">
          <cell r="BJ215">
            <v>1000000.0000000001</v>
          </cell>
        </row>
        <row r="217">
          <cell r="BJ217">
            <v>3206250</v>
          </cell>
        </row>
        <row r="219">
          <cell r="BJ219">
            <v>3206250</v>
          </cell>
        </row>
        <row r="221">
          <cell r="BJ221">
            <v>3206250</v>
          </cell>
        </row>
        <row r="223">
          <cell r="BJ223">
            <v>3206250</v>
          </cell>
        </row>
        <row r="225">
          <cell r="BJ225">
            <v>3206250</v>
          </cell>
        </row>
        <row r="227">
          <cell r="BJ227">
            <v>3206250</v>
          </cell>
        </row>
        <row r="229">
          <cell r="BJ229">
            <v>3206250</v>
          </cell>
        </row>
        <row r="231">
          <cell r="BJ231">
            <v>3206250</v>
          </cell>
        </row>
        <row r="233">
          <cell r="BJ233">
            <v>17249999.999999996</v>
          </cell>
        </row>
        <row r="235">
          <cell r="BJ235">
            <v>997500</v>
          </cell>
        </row>
        <row r="237">
          <cell r="BJ237">
            <v>420000</v>
          </cell>
        </row>
        <row r="239">
          <cell r="BJ239">
            <v>1624630.82</v>
          </cell>
        </row>
        <row r="241">
          <cell r="BJ241">
            <v>535821.30000000005</v>
          </cell>
        </row>
        <row r="243">
          <cell r="BJ243">
            <v>2231371.8000000003</v>
          </cell>
        </row>
        <row r="245">
          <cell r="BJ245">
            <v>2030000</v>
          </cell>
        </row>
        <row r="247">
          <cell r="BJ247">
            <v>1161125</v>
          </cell>
        </row>
        <row r="249">
          <cell r="BJ249">
            <v>385000</v>
          </cell>
        </row>
        <row r="251">
          <cell r="BJ251">
            <v>1014650</v>
          </cell>
        </row>
        <row r="253">
          <cell r="BJ253">
            <v>2450000</v>
          </cell>
        </row>
        <row r="255">
          <cell r="BJ255">
            <v>700000</v>
          </cell>
        </row>
        <row r="257">
          <cell r="BJ257">
            <v>3999999.93</v>
          </cell>
        </row>
        <row r="259">
          <cell r="BJ259">
            <v>1224944</v>
          </cell>
        </row>
        <row r="261">
          <cell r="BJ261">
            <v>474999</v>
          </cell>
        </row>
        <row r="263">
          <cell r="BJ263">
            <v>1330000</v>
          </cell>
        </row>
        <row r="265">
          <cell r="BJ265">
            <v>703500</v>
          </cell>
        </row>
        <row r="267">
          <cell r="BJ267">
            <v>3999632</v>
          </cell>
        </row>
        <row r="269">
          <cell r="BJ269">
            <v>897600.03</v>
          </cell>
        </row>
        <row r="271">
          <cell r="BJ271">
            <v>899529.59999999986</v>
          </cell>
        </row>
        <row r="273">
          <cell r="BJ273">
            <v>899585.7</v>
          </cell>
        </row>
        <row r="275">
          <cell r="BJ275">
            <v>900000</v>
          </cell>
        </row>
        <row r="277">
          <cell r="BJ277">
            <v>895401</v>
          </cell>
        </row>
        <row r="279">
          <cell r="BJ279">
            <v>900000</v>
          </cell>
        </row>
        <row r="281">
          <cell r="BJ281">
            <v>899999.99999999988</v>
          </cell>
        </row>
        <row r="283">
          <cell r="BJ283">
            <v>900000</v>
          </cell>
        </row>
        <row r="285">
          <cell r="BJ285">
            <v>899829</v>
          </cell>
        </row>
        <row r="287">
          <cell r="BJ287">
            <v>900000</v>
          </cell>
        </row>
        <row r="289">
          <cell r="BJ289">
            <v>4508342</v>
          </cell>
        </row>
        <row r="291">
          <cell r="BJ291">
            <v>2004000</v>
          </cell>
        </row>
        <row r="293">
          <cell r="BJ293">
            <v>2001937.5</v>
          </cell>
        </row>
        <row r="295">
          <cell r="BJ295">
            <v>2899999.9999999995</v>
          </cell>
        </row>
        <row r="297">
          <cell r="BJ297">
            <v>39724115</v>
          </cell>
        </row>
        <row r="298">
          <cell r="BJ298">
            <v>1567788</v>
          </cell>
        </row>
        <row r="300">
          <cell r="BJ300">
            <v>3825000.0000000005</v>
          </cell>
        </row>
        <row r="302">
          <cell r="BJ302">
            <v>3825000</v>
          </cell>
        </row>
        <row r="304">
          <cell r="BJ304">
            <v>1445000</v>
          </cell>
        </row>
        <row r="306">
          <cell r="BJ306">
            <v>1700000</v>
          </cell>
        </row>
        <row r="308">
          <cell r="BJ308">
            <v>1445000.0000000002</v>
          </cell>
        </row>
        <row r="309">
          <cell r="BJ309">
            <v>425000</v>
          </cell>
        </row>
        <row r="310">
          <cell r="BJ310">
            <v>2125000</v>
          </cell>
        </row>
        <row r="312">
          <cell r="BJ312">
            <v>425000</v>
          </cell>
        </row>
        <row r="314">
          <cell r="BJ314">
            <v>3824999.9999999995</v>
          </cell>
        </row>
        <row r="315">
          <cell r="BJ315">
            <v>4460800</v>
          </cell>
        </row>
        <row r="316">
          <cell r="BJ316">
            <v>3825000</v>
          </cell>
        </row>
        <row r="317">
          <cell r="BJ317">
            <v>4250000</v>
          </cell>
        </row>
        <row r="319">
          <cell r="BJ319">
            <v>849999.81</v>
          </cell>
        </row>
        <row r="320">
          <cell r="BJ320">
            <v>2209999.65</v>
          </cell>
        </row>
        <row r="321">
          <cell r="BJ321">
            <v>1699999.65</v>
          </cell>
        </row>
        <row r="322">
          <cell r="BJ322">
            <v>1020000</v>
          </cell>
        </row>
        <row r="323">
          <cell r="BJ323">
            <v>2975000.3</v>
          </cell>
        </row>
        <row r="324">
          <cell r="BJ324">
            <v>1700000</v>
          </cell>
        </row>
        <row r="325">
          <cell r="BJ325">
            <v>2697049.9986824999</v>
          </cell>
        </row>
        <row r="326">
          <cell r="BJ326">
            <v>789649.85</v>
          </cell>
        </row>
        <row r="327">
          <cell r="BJ327">
            <v>403750</v>
          </cell>
        </row>
        <row r="328">
          <cell r="BJ328">
            <v>359548.73800000001</v>
          </cell>
        </row>
        <row r="329">
          <cell r="BJ329">
            <v>1999999.9996949998</v>
          </cell>
        </row>
        <row r="330">
          <cell r="BJ330">
            <v>1232499.1534000002</v>
          </cell>
        </row>
        <row r="331">
          <cell r="BJ331">
            <v>2110000</v>
          </cell>
        </row>
        <row r="332">
          <cell r="BJ332">
            <v>4000000</v>
          </cell>
        </row>
        <row r="333">
          <cell r="BJ333">
            <v>850000</v>
          </cell>
        </row>
        <row r="334">
          <cell r="BJ334">
            <v>2974999.7050000001</v>
          </cell>
        </row>
        <row r="335">
          <cell r="BJ335">
            <v>255000</v>
          </cell>
        </row>
        <row r="337">
          <cell r="BJ337">
            <v>3825000</v>
          </cell>
        </row>
        <row r="339">
          <cell r="BJ339">
            <v>3400000</v>
          </cell>
        </row>
        <row r="341">
          <cell r="BJ341">
            <v>1699999.9999999998</v>
          </cell>
        </row>
        <row r="343">
          <cell r="BJ343">
            <v>850000</v>
          </cell>
        </row>
        <row r="344">
          <cell r="BJ344">
            <v>340000.25</v>
          </cell>
        </row>
        <row r="346">
          <cell r="BJ346">
            <v>4250000</v>
          </cell>
        </row>
        <row r="347">
          <cell r="BJ347">
            <v>1500000</v>
          </cell>
        </row>
        <row r="348">
          <cell r="BJ348">
            <v>1700000</v>
          </cell>
        </row>
        <row r="349">
          <cell r="BJ349">
            <v>3824999.96</v>
          </cell>
        </row>
        <row r="351">
          <cell r="BJ351">
            <v>935000.00476458319</v>
          </cell>
        </row>
        <row r="352">
          <cell r="BJ352">
            <v>1695889</v>
          </cell>
        </row>
        <row r="353">
          <cell r="BJ353">
            <v>361250</v>
          </cell>
        </row>
        <row r="354">
          <cell r="BJ354">
            <v>2613750.0000000005</v>
          </cell>
        </row>
        <row r="355">
          <cell r="BJ355">
            <v>3251444</v>
          </cell>
        </row>
        <row r="356">
          <cell r="BJ356">
            <v>3230000</v>
          </cell>
        </row>
        <row r="358">
          <cell r="BJ358">
            <v>2975000.01</v>
          </cell>
        </row>
        <row r="360">
          <cell r="BJ360">
            <v>841499.64692600002</v>
          </cell>
        </row>
        <row r="361">
          <cell r="BJ361">
            <v>1105000</v>
          </cell>
        </row>
        <row r="362">
          <cell r="BJ362">
            <v>595000</v>
          </cell>
        </row>
        <row r="363">
          <cell r="BJ363">
            <v>1275000</v>
          </cell>
        </row>
        <row r="364">
          <cell r="BJ364">
            <v>0</v>
          </cell>
        </row>
        <row r="365">
          <cell r="BJ365">
            <v>4250000</v>
          </cell>
        </row>
        <row r="366">
          <cell r="BJ366">
            <v>4054500</v>
          </cell>
        </row>
        <row r="367">
          <cell r="BJ367">
            <v>0</v>
          </cell>
        </row>
        <row r="368">
          <cell r="BJ368">
            <v>2167500</v>
          </cell>
        </row>
        <row r="370">
          <cell r="BJ370">
            <v>6800000.0000000009</v>
          </cell>
        </row>
        <row r="371">
          <cell r="BJ371">
            <v>0</v>
          </cell>
        </row>
        <row r="373">
          <cell r="BJ373">
            <v>352350.13</v>
          </cell>
        </row>
        <row r="374">
          <cell r="BJ374">
            <v>450284.04</v>
          </cell>
        </row>
        <row r="376">
          <cell r="BJ376">
            <v>189763.94</v>
          </cell>
        </row>
        <row r="378">
          <cell r="BJ378">
            <v>455394.96</v>
          </cell>
        </row>
        <row r="380">
          <cell r="BJ380">
            <v>190215</v>
          </cell>
        </row>
        <row r="382">
          <cell r="BJ382">
            <v>1165839.5899999999</v>
          </cell>
        </row>
        <row r="384">
          <cell r="BJ384">
            <v>582594.57000000007</v>
          </cell>
        </row>
        <row r="386">
          <cell r="BJ386">
            <v>1165802.83</v>
          </cell>
        </row>
        <row r="388">
          <cell r="BJ388">
            <v>1165752.18</v>
          </cell>
        </row>
        <row r="390">
          <cell r="BJ390">
            <v>409195.64</v>
          </cell>
        </row>
        <row r="392">
          <cell r="BJ392">
            <v>799480.74</v>
          </cell>
        </row>
        <row r="394">
          <cell r="BJ394">
            <v>1166000</v>
          </cell>
        </row>
        <row r="396">
          <cell r="BJ396">
            <v>173250</v>
          </cell>
        </row>
        <row r="398">
          <cell r="BJ398">
            <v>315000</v>
          </cell>
        </row>
        <row r="400">
          <cell r="BJ400">
            <v>964778.29999999993</v>
          </cell>
        </row>
        <row r="402">
          <cell r="BJ402">
            <v>483750</v>
          </cell>
        </row>
        <row r="404">
          <cell r="BJ404">
            <v>285126.06</v>
          </cell>
        </row>
        <row r="406">
          <cell r="BJ406">
            <v>373500</v>
          </cell>
        </row>
        <row r="408">
          <cell r="BJ408">
            <v>164000</v>
          </cell>
        </row>
        <row r="410">
          <cell r="BJ410">
            <v>623040.78</v>
          </cell>
        </row>
        <row r="412">
          <cell r="BJ412">
            <v>404999.99999999994</v>
          </cell>
        </row>
        <row r="414">
          <cell r="BJ414">
            <v>833058.47</v>
          </cell>
        </row>
        <row r="416">
          <cell r="BJ416">
            <v>405000</v>
          </cell>
        </row>
        <row r="418">
          <cell r="BJ418">
            <v>177990.56</v>
          </cell>
        </row>
        <row r="420">
          <cell r="BJ420">
            <v>218426</v>
          </cell>
        </row>
        <row r="422">
          <cell r="BJ422">
            <v>430650</v>
          </cell>
        </row>
        <row r="424">
          <cell r="BJ424">
            <v>413550</v>
          </cell>
        </row>
        <row r="426">
          <cell r="BJ426">
            <v>433635.47</v>
          </cell>
        </row>
        <row r="428">
          <cell r="BJ428">
            <v>681010.03</v>
          </cell>
        </row>
        <row r="430">
          <cell r="BJ430">
            <v>476634.15</v>
          </cell>
        </row>
        <row r="432">
          <cell r="BJ432">
            <v>206918.19</v>
          </cell>
        </row>
        <row r="434">
          <cell r="BJ434">
            <v>1166000</v>
          </cell>
        </row>
        <row r="436">
          <cell r="BJ436">
            <v>1165903.2</v>
          </cell>
        </row>
        <row r="438">
          <cell r="BJ438">
            <v>628631.66</v>
          </cell>
        </row>
        <row r="440">
          <cell r="BJ440">
            <v>512510</v>
          </cell>
        </row>
        <row r="442">
          <cell r="BJ442">
            <v>627697</v>
          </cell>
        </row>
        <row r="444">
          <cell r="BJ444">
            <v>1142633.01</v>
          </cell>
        </row>
        <row r="446">
          <cell r="BJ446">
            <v>560700</v>
          </cell>
        </row>
        <row r="448">
          <cell r="BJ448">
            <v>827550</v>
          </cell>
        </row>
        <row r="450">
          <cell r="BJ450">
            <v>798750</v>
          </cell>
        </row>
        <row r="452">
          <cell r="BJ452">
            <v>26198233</v>
          </cell>
        </row>
        <row r="454">
          <cell r="BJ454">
            <v>118416827.92256109</v>
          </cell>
        </row>
        <row r="456">
          <cell r="BJ456">
            <v>407999.95999999996</v>
          </cell>
        </row>
        <row r="458">
          <cell r="BJ458">
            <v>414999.75000000006</v>
          </cell>
        </row>
        <row r="460">
          <cell r="BJ460">
            <v>414990</v>
          </cell>
        </row>
        <row r="462">
          <cell r="BJ462">
            <v>414105.00000000006</v>
          </cell>
        </row>
        <row r="464">
          <cell r="BJ464">
            <v>414999.99</v>
          </cell>
        </row>
        <row r="466">
          <cell r="BJ466">
            <v>414958.95</v>
          </cell>
        </row>
        <row r="468">
          <cell r="BJ468">
            <v>414982.74999999994</v>
          </cell>
        </row>
        <row r="470">
          <cell r="BJ470">
            <v>412993.25</v>
          </cell>
        </row>
        <row r="472">
          <cell r="BJ472">
            <v>414970</v>
          </cell>
        </row>
        <row r="474">
          <cell r="BJ474">
            <v>413934.7</v>
          </cell>
        </row>
        <row r="476">
          <cell r="BJ476">
            <v>414987.00000000006</v>
          </cell>
        </row>
        <row r="478">
          <cell r="BJ478">
            <v>415000</v>
          </cell>
        </row>
        <row r="480">
          <cell r="BJ480">
            <v>414144</v>
          </cell>
        </row>
        <row r="482">
          <cell r="BJ482">
            <v>397402.2</v>
          </cell>
        </row>
        <row r="484">
          <cell r="BJ484">
            <v>30569720</v>
          </cell>
        </row>
        <row r="486">
          <cell r="BJ486">
            <v>17814621</v>
          </cell>
        </row>
        <row r="488">
          <cell r="BJ488">
            <v>896199</v>
          </cell>
        </row>
        <row r="490">
          <cell r="BJ490">
            <v>269188</v>
          </cell>
        </row>
        <row r="491">
          <cell r="BJ491">
            <v>820039</v>
          </cell>
        </row>
        <row r="492">
          <cell r="BJ492">
            <v>469500</v>
          </cell>
        </row>
        <row r="493">
          <cell r="BJ493">
            <v>1500000</v>
          </cell>
        </row>
        <row r="494">
          <cell r="BJ494">
            <v>417394.8</v>
          </cell>
        </row>
        <row r="495">
          <cell r="BJ495">
            <v>82605</v>
          </cell>
        </row>
        <row r="497">
          <cell r="BJ497">
            <v>993093.00000000012</v>
          </cell>
        </row>
        <row r="498">
          <cell r="BJ498">
            <v>1572032</v>
          </cell>
        </row>
        <row r="499">
          <cell r="BJ499">
            <v>790293</v>
          </cell>
        </row>
        <row r="500">
          <cell r="BJ500">
            <v>1289553</v>
          </cell>
        </row>
        <row r="502">
          <cell r="BJ502">
            <v>1636814.1800000002</v>
          </cell>
        </row>
        <row r="504">
          <cell r="BJ504">
            <v>2851584.51</v>
          </cell>
        </row>
        <row r="505">
          <cell r="BJ505">
            <v>473778</v>
          </cell>
        </row>
        <row r="506">
          <cell r="BJ506">
            <v>391616.6293783781</v>
          </cell>
        </row>
        <row r="508">
          <cell r="BJ508">
            <v>197610.45</v>
          </cell>
        </row>
        <row r="509">
          <cell r="BJ509">
            <v>0</v>
          </cell>
        </row>
        <row r="511">
          <cell r="BJ511">
            <v>268564.17</v>
          </cell>
        </row>
        <row r="512">
          <cell r="BJ512">
            <v>676713.39</v>
          </cell>
        </row>
        <row r="514">
          <cell r="BJ514">
            <v>473855.61</v>
          </cell>
        </row>
        <row r="516">
          <cell r="BJ516">
            <v>391615.69</v>
          </cell>
        </row>
        <row r="518">
          <cell r="BJ518">
            <v>391614.64</v>
          </cell>
        </row>
        <row r="520">
          <cell r="BJ520">
            <v>524636</v>
          </cell>
        </row>
        <row r="521">
          <cell r="BJ521">
            <v>209947.4</v>
          </cell>
        </row>
        <row r="522">
          <cell r="BJ522">
            <v>316641</v>
          </cell>
        </row>
        <row r="523">
          <cell r="BJ523">
            <v>54701.38</v>
          </cell>
        </row>
        <row r="525">
          <cell r="BJ525">
            <v>498205.19999999995</v>
          </cell>
        </row>
        <row r="526">
          <cell r="BJ526">
            <v>116984.14227569822</v>
          </cell>
        </row>
        <row r="528">
          <cell r="BJ528">
            <v>655155</v>
          </cell>
        </row>
        <row r="529">
          <cell r="BJ529">
            <v>521242</v>
          </cell>
        </row>
        <row r="531">
          <cell r="BJ531">
            <v>427218.06</v>
          </cell>
        </row>
        <row r="532">
          <cell r="BJ532">
            <v>1101024.5</v>
          </cell>
        </row>
        <row r="534">
          <cell r="BJ534">
            <v>417055</v>
          </cell>
        </row>
        <row r="536">
          <cell r="BJ536">
            <v>427215.89</v>
          </cell>
        </row>
        <row r="537">
          <cell r="BJ537">
            <v>504633</v>
          </cell>
        </row>
        <row r="539">
          <cell r="BJ539">
            <v>417055</v>
          </cell>
        </row>
        <row r="541">
          <cell r="BJ541">
            <v>430777.82</v>
          </cell>
        </row>
        <row r="542">
          <cell r="BJ542">
            <v>21174.78</v>
          </cell>
        </row>
        <row r="543">
          <cell r="BJ543">
            <v>64097.23</v>
          </cell>
        </row>
        <row r="545">
          <cell r="BJ545">
            <v>693060.20000000007</v>
          </cell>
        </row>
        <row r="546">
          <cell r="BJ546">
            <v>59809.49</v>
          </cell>
        </row>
        <row r="548">
          <cell r="BJ548">
            <v>486625</v>
          </cell>
        </row>
        <row r="550">
          <cell r="BJ550">
            <v>193800</v>
          </cell>
        </row>
        <row r="552">
          <cell r="BJ552">
            <v>790063.00000000012</v>
          </cell>
        </row>
        <row r="554">
          <cell r="BJ554">
            <v>1700900</v>
          </cell>
        </row>
        <row r="555">
          <cell r="BJ555">
            <v>263071</v>
          </cell>
        </row>
        <row r="556">
          <cell r="BJ556">
            <v>2809805</v>
          </cell>
        </row>
        <row r="558">
          <cell r="BJ558">
            <v>178000</v>
          </cell>
        </row>
        <row r="559">
          <cell r="BJ559">
            <v>0</v>
          </cell>
        </row>
        <row r="560">
          <cell r="BJ560">
            <v>497265</v>
          </cell>
        </row>
        <row r="561">
          <cell r="BJ561">
            <v>157039</v>
          </cell>
        </row>
        <row r="563">
          <cell r="BJ563">
            <v>114750</v>
          </cell>
        </row>
        <row r="564">
          <cell r="BJ564">
            <v>1935450</v>
          </cell>
        </row>
        <row r="566">
          <cell r="BJ566">
            <v>697193.92999999993</v>
          </cell>
        </row>
        <row r="568">
          <cell r="BJ568">
            <v>1906354.84</v>
          </cell>
        </row>
        <row r="570">
          <cell r="BJ570">
            <v>67957.89</v>
          </cell>
        </row>
        <row r="571">
          <cell r="BJ571">
            <v>660235.99</v>
          </cell>
        </row>
        <row r="573">
          <cell r="BJ573">
            <v>376251.91000000003</v>
          </cell>
        </row>
        <row r="575">
          <cell r="BJ575">
            <v>286058.90999999997</v>
          </cell>
        </row>
        <row r="577">
          <cell r="BJ577">
            <v>45913</v>
          </cell>
        </row>
        <row r="578">
          <cell r="BJ578">
            <v>450500</v>
          </cell>
        </row>
        <row r="579">
          <cell r="BJ579">
            <v>650250</v>
          </cell>
        </row>
        <row r="581">
          <cell r="BJ581">
            <v>225250</v>
          </cell>
        </row>
        <row r="583">
          <cell r="BJ583">
            <v>220575</v>
          </cell>
        </row>
        <row r="585">
          <cell r="BJ585">
            <v>276675.00000000006</v>
          </cell>
        </row>
        <row r="587">
          <cell r="BJ587">
            <v>542543.06999999995</v>
          </cell>
        </row>
        <row r="589">
          <cell r="BJ589">
            <v>1501600</v>
          </cell>
        </row>
        <row r="591">
          <cell r="BJ591">
            <v>303450</v>
          </cell>
        </row>
        <row r="592">
          <cell r="BJ592">
            <v>2336650</v>
          </cell>
        </row>
        <row r="593">
          <cell r="BJ593">
            <v>663190</v>
          </cell>
        </row>
        <row r="595">
          <cell r="BJ595">
            <v>1592155</v>
          </cell>
        </row>
        <row r="597">
          <cell r="BJ597">
            <v>425718.67</v>
          </cell>
        </row>
        <row r="599">
          <cell r="BJ599">
            <v>0</v>
          </cell>
        </row>
        <row r="601">
          <cell r="BJ601">
            <v>130000</v>
          </cell>
        </row>
        <row r="603">
          <cell r="BJ603">
            <v>535500</v>
          </cell>
        </row>
        <row r="605">
          <cell r="BJ605">
            <v>739075</v>
          </cell>
        </row>
        <row r="607">
          <cell r="BJ607">
            <v>407671</v>
          </cell>
        </row>
        <row r="608">
          <cell r="BJ608">
            <v>313749</v>
          </cell>
        </row>
        <row r="609">
          <cell r="BJ609">
            <v>161577</v>
          </cell>
        </row>
        <row r="611">
          <cell r="BJ611">
            <v>1838762</v>
          </cell>
        </row>
        <row r="613">
          <cell r="BJ613">
            <v>1273782</v>
          </cell>
        </row>
        <row r="615">
          <cell r="BJ615">
            <v>170000</v>
          </cell>
        </row>
        <row r="617">
          <cell r="BJ617">
            <v>347225</v>
          </cell>
        </row>
        <row r="619">
          <cell r="BJ619">
            <v>448800</v>
          </cell>
        </row>
        <row r="621">
          <cell r="BJ621">
            <v>391000</v>
          </cell>
        </row>
        <row r="623">
          <cell r="BJ623">
            <v>340000</v>
          </cell>
        </row>
        <row r="625">
          <cell r="BJ625">
            <v>426909</v>
          </cell>
        </row>
        <row r="627">
          <cell r="BJ627">
            <v>99599.94</v>
          </cell>
        </row>
        <row r="629">
          <cell r="BJ629">
            <v>8903599</v>
          </cell>
        </row>
        <row r="631">
          <cell r="BJ631">
            <v>3194466.58</v>
          </cell>
        </row>
        <row r="633">
          <cell r="BJ633">
            <v>2603615.38</v>
          </cell>
        </row>
        <row r="635">
          <cell r="BJ635">
            <v>787179.90000000014</v>
          </cell>
        </row>
        <row r="637">
          <cell r="BJ637">
            <v>255000</v>
          </cell>
        </row>
        <row r="639">
          <cell r="BJ639">
            <v>597856.81999999995</v>
          </cell>
        </row>
        <row r="641">
          <cell r="BJ641">
            <v>597857</v>
          </cell>
        </row>
        <row r="643">
          <cell r="BJ643">
            <v>558813</v>
          </cell>
        </row>
        <row r="645">
          <cell r="BJ645">
            <v>500400</v>
          </cell>
        </row>
        <row r="647">
          <cell r="BJ647">
            <v>327666.70999999996</v>
          </cell>
        </row>
        <row r="649">
          <cell r="BJ649">
            <v>589453.80000000005</v>
          </cell>
        </row>
        <row r="651">
          <cell r="BJ651">
            <v>569100</v>
          </cell>
        </row>
        <row r="653">
          <cell r="BJ653">
            <v>333157.36</v>
          </cell>
        </row>
        <row r="655">
          <cell r="BJ655">
            <v>79882.009999999995</v>
          </cell>
        </row>
        <row r="657">
          <cell r="BJ657">
            <v>25500000</v>
          </cell>
        </row>
        <row r="659">
          <cell r="BJ659">
            <v>107361816.59</v>
          </cell>
        </row>
        <row r="661">
          <cell r="BJ661">
            <v>476000</v>
          </cell>
        </row>
        <row r="662">
          <cell r="BJ662">
            <v>115050.72</v>
          </cell>
        </row>
        <row r="664">
          <cell r="BJ664">
            <v>268600</v>
          </cell>
        </row>
        <row r="666">
          <cell r="BJ666">
            <v>681283.5</v>
          </cell>
        </row>
        <row r="668">
          <cell r="BJ668">
            <v>44130.16</v>
          </cell>
        </row>
        <row r="670">
          <cell r="BJ670">
            <v>472857.33750000002</v>
          </cell>
        </row>
        <row r="672">
          <cell r="BJ672">
            <v>433797.78</v>
          </cell>
        </row>
        <row r="674">
          <cell r="BJ674">
            <v>637500</v>
          </cell>
        </row>
        <row r="676">
          <cell r="BJ676">
            <v>303475.5</v>
          </cell>
        </row>
        <row r="677">
          <cell r="BJ677">
            <v>244190.54999999996</v>
          </cell>
        </row>
        <row r="678">
          <cell r="BJ678">
            <v>510000</v>
          </cell>
        </row>
        <row r="679">
          <cell r="BJ679">
            <v>439108.35</v>
          </cell>
        </row>
        <row r="681">
          <cell r="BJ681">
            <v>574107</v>
          </cell>
        </row>
        <row r="682">
          <cell r="BJ682">
            <v>186999.99999999997</v>
          </cell>
        </row>
        <row r="683">
          <cell r="BJ683">
            <v>173655</v>
          </cell>
        </row>
        <row r="685">
          <cell r="BJ685">
            <v>266900</v>
          </cell>
        </row>
        <row r="687">
          <cell r="BJ687">
            <v>511700</v>
          </cell>
        </row>
        <row r="689">
          <cell r="BJ689">
            <v>2043493.5</v>
          </cell>
        </row>
        <row r="691">
          <cell r="BJ691">
            <v>1006774</v>
          </cell>
        </row>
        <row r="693">
          <cell r="BJ693">
            <v>2535859.4000000064</v>
          </cell>
        </row>
        <row r="695">
          <cell r="BJ695">
            <v>201275.75</v>
          </cell>
        </row>
        <row r="697">
          <cell r="BJ697">
            <v>2750773.3999999994</v>
          </cell>
        </row>
        <row r="698">
          <cell r="BJ698">
            <v>765000</v>
          </cell>
        </row>
        <row r="699">
          <cell r="BJ699">
            <v>212500</v>
          </cell>
        </row>
        <row r="700">
          <cell r="BJ700">
            <v>170000</v>
          </cell>
        </row>
        <row r="701">
          <cell r="BJ701">
            <v>4285322</v>
          </cell>
        </row>
        <row r="702">
          <cell r="BJ702">
            <v>319071</v>
          </cell>
        </row>
        <row r="703">
          <cell r="BJ703">
            <v>286378</v>
          </cell>
        </row>
        <row r="704">
          <cell r="BJ704">
            <v>115424</v>
          </cell>
        </row>
        <row r="705">
          <cell r="BJ705">
            <v>304993</v>
          </cell>
        </row>
        <row r="706">
          <cell r="BJ706">
            <v>69420</v>
          </cell>
        </row>
        <row r="707">
          <cell r="BJ707">
            <v>280727</v>
          </cell>
        </row>
        <row r="708">
          <cell r="BJ708">
            <v>309200</v>
          </cell>
        </row>
        <row r="709">
          <cell r="BJ709">
            <v>109371.5</v>
          </cell>
        </row>
        <row r="710">
          <cell r="BJ710">
            <v>525356</v>
          </cell>
        </row>
        <row r="711">
          <cell r="BJ711">
            <v>108777.95</v>
          </cell>
        </row>
        <row r="712">
          <cell r="BJ712">
            <v>433495</v>
          </cell>
        </row>
        <row r="713">
          <cell r="BJ713">
            <v>495721</v>
          </cell>
        </row>
        <row r="714">
          <cell r="BJ714">
            <v>280419</v>
          </cell>
        </row>
        <row r="715">
          <cell r="BJ715">
            <v>82501</v>
          </cell>
        </row>
        <row r="716">
          <cell r="BJ716">
            <v>69468</v>
          </cell>
        </row>
        <row r="717">
          <cell r="BJ717">
            <v>123495</v>
          </cell>
        </row>
        <row r="718">
          <cell r="BJ718">
            <v>247545.5</v>
          </cell>
        </row>
        <row r="719">
          <cell r="BJ719">
            <v>569738</v>
          </cell>
        </row>
        <row r="720">
          <cell r="BJ720">
            <v>153297.5</v>
          </cell>
        </row>
        <row r="721">
          <cell r="BJ721">
            <v>98073</v>
          </cell>
        </row>
        <row r="723">
          <cell r="BJ723">
            <v>1360000</v>
          </cell>
        </row>
        <row r="724">
          <cell r="BJ724">
            <v>338300</v>
          </cell>
        </row>
        <row r="726">
          <cell r="BJ726">
            <v>899275.5</v>
          </cell>
        </row>
        <row r="728">
          <cell r="BJ728">
            <v>379967</v>
          </cell>
        </row>
        <row r="729">
          <cell r="BJ729">
            <v>1196417.5</v>
          </cell>
        </row>
        <row r="730">
          <cell r="BJ730">
            <v>937337.5</v>
          </cell>
        </row>
        <row r="731">
          <cell r="BJ731">
            <v>135303</v>
          </cell>
        </row>
        <row r="732">
          <cell r="BJ732">
            <v>986000</v>
          </cell>
        </row>
        <row r="733">
          <cell r="BJ733">
            <v>337407.5</v>
          </cell>
        </row>
        <row r="734">
          <cell r="BJ734">
            <v>88506.25</v>
          </cell>
        </row>
        <row r="735">
          <cell r="BJ735">
            <v>68850</v>
          </cell>
        </row>
        <row r="736">
          <cell r="BJ736">
            <v>498295.5</v>
          </cell>
        </row>
        <row r="737">
          <cell r="BJ737">
            <v>454069.76199999999</v>
          </cell>
        </row>
        <row r="738">
          <cell r="BJ738">
            <v>1356034.85</v>
          </cell>
        </row>
        <row r="739">
          <cell r="BJ739">
            <v>1044885</v>
          </cell>
        </row>
        <row r="740">
          <cell r="BJ740">
            <v>783646.5</v>
          </cell>
        </row>
        <row r="741">
          <cell r="BJ741">
            <v>288860.5</v>
          </cell>
        </row>
        <row r="742">
          <cell r="BJ742">
            <v>204212.5</v>
          </cell>
        </row>
        <row r="743">
          <cell r="BJ743">
            <v>202963</v>
          </cell>
        </row>
        <row r="744">
          <cell r="BJ744">
            <v>714850</v>
          </cell>
        </row>
        <row r="745">
          <cell r="BJ745">
            <v>399134.5</v>
          </cell>
        </row>
        <row r="746">
          <cell r="BJ746">
            <v>3932933</v>
          </cell>
        </row>
        <row r="747">
          <cell r="BJ747">
            <v>674620</v>
          </cell>
        </row>
        <row r="748">
          <cell r="BJ748">
            <v>439450</v>
          </cell>
        </row>
        <row r="749">
          <cell r="BJ749">
            <v>927812.4</v>
          </cell>
        </row>
        <row r="750">
          <cell r="BJ750">
            <v>419693.45</v>
          </cell>
        </row>
        <row r="751">
          <cell r="BJ751">
            <v>877123.5</v>
          </cell>
        </row>
        <row r="752">
          <cell r="BJ752">
            <v>745221.35</v>
          </cell>
        </row>
        <row r="753">
          <cell r="BJ753">
            <v>419693.45</v>
          </cell>
        </row>
        <row r="755">
          <cell r="BJ755">
            <v>811750</v>
          </cell>
        </row>
        <row r="757">
          <cell r="BJ757">
            <v>408000</v>
          </cell>
        </row>
        <row r="758">
          <cell r="BJ758">
            <v>449341.44999999995</v>
          </cell>
        </row>
        <row r="759">
          <cell r="BJ759">
            <v>266003.25</v>
          </cell>
        </row>
        <row r="760">
          <cell r="BJ760">
            <v>476741.2</v>
          </cell>
        </row>
        <row r="761">
          <cell r="BJ761">
            <v>62050</v>
          </cell>
        </row>
        <row r="762">
          <cell r="BJ762">
            <v>127453.25</v>
          </cell>
        </row>
        <row r="763">
          <cell r="BJ763">
            <v>85000</v>
          </cell>
        </row>
        <row r="764">
          <cell r="BJ764">
            <v>25500</v>
          </cell>
        </row>
        <row r="765">
          <cell r="BJ765">
            <v>51850</v>
          </cell>
        </row>
        <row r="766">
          <cell r="BJ766">
            <v>51850</v>
          </cell>
        </row>
        <row r="767">
          <cell r="BJ767">
            <v>188000</v>
          </cell>
        </row>
        <row r="768">
          <cell r="BJ768">
            <v>117000</v>
          </cell>
        </row>
        <row r="769">
          <cell r="BJ769">
            <v>249265</v>
          </cell>
        </row>
        <row r="770">
          <cell r="BJ770">
            <v>502826</v>
          </cell>
        </row>
        <row r="771">
          <cell r="BJ771">
            <v>407971</v>
          </cell>
        </row>
        <row r="772">
          <cell r="BJ772">
            <v>248240</v>
          </cell>
        </row>
        <row r="773">
          <cell r="BJ773">
            <v>266000</v>
          </cell>
        </row>
        <row r="774">
          <cell r="BJ774">
            <v>936364</v>
          </cell>
        </row>
        <row r="776">
          <cell r="BJ776">
            <v>469018.1</v>
          </cell>
        </row>
        <row r="778">
          <cell r="BJ778">
            <v>445107.6</v>
          </cell>
        </row>
        <row r="780">
          <cell r="BJ780">
            <v>507735.6</v>
          </cell>
        </row>
        <row r="782">
          <cell r="BJ782">
            <v>582245</v>
          </cell>
        </row>
        <row r="784">
          <cell r="BJ784">
            <v>13865440.85</v>
          </cell>
        </row>
        <row r="785">
          <cell r="BJ785">
            <v>555900</v>
          </cell>
        </row>
        <row r="786">
          <cell r="BJ786">
            <v>113900</v>
          </cell>
        </row>
        <row r="787">
          <cell r="BJ787">
            <v>880600</v>
          </cell>
        </row>
        <row r="788">
          <cell r="BJ788">
            <v>297500.05499999999</v>
          </cell>
        </row>
        <row r="789">
          <cell r="BJ789">
            <v>631550</v>
          </cell>
        </row>
        <row r="790">
          <cell r="BJ790">
            <v>276080</v>
          </cell>
        </row>
        <row r="791">
          <cell r="BJ791">
            <v>239807.1</v>
          </cell>
        </row>
        <row r="792">
          <cell r="BJ792">
            <v>248941.19999999998</v>
          </cell>
        </row>
        <row r="793">
          <cell r="BJ793">
            <v>454070.11350000004</v>
          </cell>
        </row>
        <row r="795">
          <cell r="BJ795">
            <v>425000</v>
          </cell>
        </row>
        <row r="797">
          <cell r="BJ797">
            <v>671500</v>
          </cell>
        </row>
        <row r="798">
          <cell r="BJ798">
            <v>385262.5</v>
          </cell>
        </row>
        <row r="799">
          <cell r="BJ799">
            <v>827903.39999999991</v>
          </cell>
        </row>
        <row r="800">
          <cell r="BJ800">
            <v>200000</v>
          </cell>
        </row>
        <row r="801">
          <cell r="BJ801">
            <v>50000</v>
          </cell>
        </row>
        <row r="803">
          <cell r="BJ803">
            <v>583088</v>
          </cell>
        </row>
        <row r="805">
          <cell r="BJ805">
            <v>852783</v>
          </cell>
        </row>
        <row r="806">
          <cell r="BJ806">
            <v>300000</v>
          </cell>
        </row>
        <row r="807">
          <cell r="BJ807">
            <v>3000000</v>
          </cell>
        </row>
        <row r="809">
          <cell r="BJ809">
            <v>250000</v>
          </cell>
        </row>
        <row r="810">
          <cell r="BJ810">
            <v>115000</v>
          </cell>
        </row>
        <row r="811">
          <cell r="BJ811">
            <v>85000</v>
          </cell>
        </row>
        <row r="812">
          <cell r="BJ812">
            <v>200000</v>
          </cell>
        </row>
        <row r="814">
          <cell r="BJ814">
            <v>1200000</v>
          </cell>
        </row>
        <row r="816">
          <cell r="BJ816">
            <v>398170.56</v>
          </cell>
        </row>
        <row r="818">
          <cell r="BJ818">
            <v>536229</v>
          </cell>
        </row>
        <row r="820">
          <cell r="BJ820">
            <v>556266</v>
          </cell>
        </row>
        <row r="822">
          <cell r="BJ822">
            <v>588566</v>
          </cell>
        </row>
        <row r="824">
          <cell r="BJ824">
            <v>841500</v>
          </cell>
        </row>
        <row r="826">
          <cell r="BJ826">
            <v>1610095</v>
          </cell>
        </row>
        <row r="828">
          <cell r="BJ828">
            <v>112052</v>
          </cell>
        </row>
        <row r="830">
          <cell r="BJ830">
            <v>1795627.85</v>
          </cell>
        </row>
        <row r="832">
          <cell r="BJ832">
            <v>610611.13</v>
          </cell>
        </row>
        <row r="834">
          <cell r="BJ834">
            <v>555711.18999999994</v>
          </cell>
        </row>
        <row r="835">
          <cell r="BJ835">
            <v>762949</v>
          </cell>
        </row>
        <row r="837">
          <cell r="BJ837">
            <v>337153</v>
          </cell>
        </row>
        <row r="839">
          <cell r="BJ839">
            <v>406833.3</v>
          </cell>
        </row>
        <row r="841">
          <cell r="BJ841">
            <v>285709</v>
          </cell>
        </row>
        <row r="843">
          <cell r="BJ843">
            <v>535579</v>
          </cell>
        </row>
        <row r="845">
          <cell r="BJ845">
            <v>249235</v>
          </cell>
        </row>
        <row r="847">
          <cell r="BJ847">
            <v>249145</v>
          </cell>
        </row>
        <row r="848">
          <cell r="BJ848">
            <v>495050</v>
          </cell>
        </row>
        <row r="850">
          <cell r="BJ850">
            <v>104033.9</v>
          </cell>
        </row>
        <row r="851">
          <cell r="BJ851">
            <v>395449</v>
          </cell>
        </row>
        <row r="852">
          <cell r="BJ852">
            <v>137905</v>
          </cell>
        </row>
        <row r="853">
          <cell r="BJ853">
            <v>54316.800000000003</v>
          </cell>
        </row>
        <row r="855">
          <cell r="BJ855">
            <v>341417.9</v>
          </cell>
        </row>
        <row r="856">
          <cell r="BJ856">
            <v>535708.89</v>
          </cell>
        </row>
        <row r="857">
          <cell r="BJ857">
            <v>281700</v>
          </cell>
        </row>
        <row r="858">
          <cell r="BJ858">
            <v>515160</v>
          </cell>
        </row>
        <row r="859">
          <cell r="BJ859">
            <v>840774</v>
          </cell>
        </row>
        <row r="860">
          <cell r="BJ860">
            <v>417756.78</v>
          </cell>
        </row>
        <row r="861">
          <cell r="BJ861">
            <v>150611.79999999999</v>
          </cell>
        </row>
        <row r="862">
          <cell r="BJ862">
            <v>613479.43999999994</v>
          </cell>
        </row>
        <row r="863">
          <cell r="BJ863">
            <v>78780</v>
          </cell>
        </row>
        <row r="864">
          <cell r="BJ864">
            <v>512620.4</v>
          </cell>
        </row>
        <row r="865">
          <cell r="BJ865">
            <v>84188.22</v>
          </cell>
        </row>
        <row r="866">
          <cell r="BJ866">
            <v>1912751.27</v>
          </cell>
        </row>
        <row r="868">
          <cell r="BJ868">
            <v>144870.46</v>
          </cell>
        </row>
        <row r="869">
          <cell r="BJ869">
            <v>389500</v>
          </cell>
        </row>
        <row r="871">
          <cell r="BJ871">
            <v>880392</v>
          </cell>
        </row>
        <row r="873">
          <cell r="BJ873">
            <v>546776.69999999995</v>
          </cell>
        </row>
        <row r="875">
          <cell r="BJ875">
            <v>450000</v>
          </cell>
        </row>
        <row r="877">
          <cell r="BJ877">
            <v>84000</v>
          </cell>
        </row>
        <row r="879">
          <cell r="BJ879">
            <v>770000</v>
          </cell>
        </row>
        <row r="881">
          <cell r="BJ881">
            <v>400000</v>
          </cell>
        </row>
        <row r="883">
          <cell r="BJ883">
            <v>178517.05</v>
          </cell>
        </row>
        <row r="885">
          <cell r="BJ885">
            <v>215642.94</v>
          </cell>
        </row>
        <row r="887">
          <cell r="BJ887">
            <v>215642.94</v>
          </cell>
        </row>
        <row r="889">
          <cell r="BJ889">
            <v>215642.95</v>
          </cell>
        </row>
        <row r="891">
          <cell r="BJ891">
            <v>215642.95</v>
          </cell>
        </row>
        <row r="893">
          <cell r="BJ893">
            <v>215642.95</v>
          </cell>
        </row>
        <row r="895">
          <cell r="BJ895">
            <v>215642.95</v>
          </cell>
        </row>
        <row r="897">
          <cell r="BJ897">
            <v>180910</v>
          </cell>
        </row>
        <row r="899">
          <cell r="BJ899">
            <v>180910</v>
          </cell>
        </row>
        <row r="901">
          <cell r="BJ901">
            <v>180910</v>
          </cell>
        </row>
        <row r="903">
          <cell r="BJ903">
            <v>180910</v>
          </cell>
        </row>
        <row r="905">
          <cell r="BJ905">
            <v>180910</v>
          </cell>
        </row>
        <row r="907">
          <cell r="BJ907">
            <v>180910</v>
          </cell>
        </row>
        <row r="909">
          <cell r="BJ909">
            <v>180910</v>
          </cell>
        </row>
        <row r="911">
          <cell r="BJ911">
            <v>180910</v>
          </cell>
        </row>
        <row r="913">
          <cell r="BJ913">
            <v>180910</v>
          </cell>
        </row>
        <row r="915">
          <cell r="BJ915">
            <v>180910</v>
          </cell>
        </row>
        <row r="917">
          <cell r="BJ917">
            <v>180910</v>
          </cell>
        </row>
        <row r="919">
          <cell r="BJ919">
            <v>180910</v>
          </cell>
        </row>
        <row r="921">
          <cell r="BJ921">
            <v>180910</v>
          </cell>
        </row>
        <row r="923">
          <cell r="BJ923">
            <v>180910</v>
          </cell>
        </row>
        <row r="925">
          <cell r="BJ925">
            <v>180910</v>
          </cell>
        </row>
        <row r="927">
          <cell r="BJ927">
            <v>180910</v>
          </cell>
        </row>
        <row r="929">
          <cell r="BJ929">
            <v>180910</v>
          </cell>
        </row>
        <row r="931">
          <cell r="BJ931">
            <v>180910</v>
          </cell>
        </row>
        <row r="933">
          <cell r="BJ933">
            <v>180910</v>
          </cell>
        </row>
        <row r="935">
          <cell r="BJ935">
            <v>180910</v>
          </cell>
        </row>
        <row r="937">
          <cell r="BJ937">
            <v>180910</v>
          </cell>
        </row>
        <row r="939">
          <cell r="BJ939">
            <v>180910</v>
          </cell>
        </row>
        <row r="941">
          <cell r="BJ941">
            <v>180910</v>
          </cell>
        </row>
        <row r="943">
          <cell r="BJ943">
            <v>180910</v>
          </cell>
        </row>
        <row r="945">
          <cell r="BJ945">
            <v>180766.5</v>
          </cell>
        </row>
        <row r="946">
          <cell r="BJ946">
            <v>380778</v>
          </cell>
        </row>
        <row r="948">
          <cell r="BJ948">
            <v>282320</v>
          </cell>
        </row>
        <row r="950">
          <cell r="BJ950">
            <v>205000</v>
          </cell>
        </row>
        <row r="951">
          <cell r="BJ951">
            <v>117000</v>
          </cell>
        </row>
        <row r="952">
          <cell r="BJ952">
            <v>324988</v>
          </cell>
        </row>
        <row r="954">
          <cell r="BJ954">
            <v>451000</v>
          </cell>
        </row>
        <row r="956">
          <cell r="BJ956">
            <v>95640</v>
          </cell>
        </row>
        <row r="958">
          <cell r="BJ958">
            <v>309000</v>
          </cell>
        </row>
        <row r="960">
          <cell r="BJ960">
            <v>187000</v>
          </cell>
        </row>
        <row r="962">
          <cell r="BJ962">
            <v>461636</v>
          </cell>
        </row>
        <row r="964">
          <cell r="BJ964">
            <v>87896</v>
          </cell>
        </row>
        <row r="965">
          <cell r="BJ965">
            <v>157500</v>
          </cell>
        </row>
        <row r="966">
          <cell r="BJ966">
            <v>159338</v>
          </cell>
        </row>
        <row r="967">
          <cell r="BJ967">
            <v>169713.6</v>
          </cell>
        </row>
        <row r="968">
          <cell r="BJ968">
            <v>466170.9</v>
          </cell>
        </row>
        <row r="970">
          <cell r="BJ970">
            <v>59500</v>
          </cell>
        </row>
        <row r="971">
          <cell r="BJ971">
            <v>80580</v>
          </cell>
        </row>
        <row r="972">
          <cell r="BJ972">
            <v>55760</v>
          </cell>
        </row>
        <row r="973">
          <cell r="BJ973">
            <v>94095</v>
          </cell>
        </row>
        <row r="975">
          <cell r="BJ975">
            <v>191715</v>
          </cell>
        </row>
        <row r="977">
          <cell r="BJ977">
            <v>120810</v>
          </cell>
        </row>
        <row r="979">
          <cell r="BJ979">
            <v>134770</v>
          </cell>
        </row>
        <row r="981">
          <cell r="BJ981">
            <v>847000</v>
          </cell>
        </row>
        <row r="983">
          <cell r="BJ983">
            <v>153000</v>
          </cell>
        </row>
        <row r="985">
          <cell r="BJ985">
            <v>233384</v>
          </cell>
        </row>
        <row r="987">
          <cell r="BJ987">
            <v>148800</v>
          </cell>
        </row>
        <row r="989">
          <cell r="BJ989">
            <v>458150</v>
          </cell>
        </row>
        <row r="990">
          <cell r="BJ990">
            <v>147845</v>
          </cell>
        </row>
        <row r="991">
          <cell r="BJ991">
            <v>207498</v>
          </cell>
        </row>
        <row r="992">
          <cell r="BJ992">
            <v>773328</v>
          </cell>
        </row>
        <row r="994">
          <cell r="BJ994">
            <v>155521.07</v>
          </cell>
        </row>
        <row r="996">
          <cell r="BJ996">
            <v>356690.74</v>
          </cell>
        </row>
        <row r="998">
          <cell r="BJ998">
            <v>227969.5</v>
          </cell>
        </row>
        <row r="999">
          <cell r="BJ999">
            <v>236724.5</v>
          </cell>
        </row>
        <row r="1001">
          <cell r="BJ1001">
            <v>309187</v>
          </cell>
        </row>
        <row r="1003">
          <cell r="BJ1003">
            <v>143400</v>
          </cell>
        </row>
        <row r="1005">
          <cell r="BJ1005">
            <v>139701</v>
          </cell>
        </row>
        <row r="1007">
          <cell r="BJ1007">
            <v>425000</v>
          </cell>
        </row>
        <row r="1008">
          <cell r="BJ1008">
            <v>481005</v>
          </cell>
        </row>
        <row r="1009">
          <cell r="BJ1009">
            <v>134810</v>
          </cell>
        </row>
        <row r="1011">
          <cell r="BJ1011">
            <v>107700</v>
          </cell>
        </row>
        <row r="1013">
          <cell r="BJ1013">
            <v>166000</v>
          </cell>
        </row>
        <row r="1015">
          <cell r="BJ1015">
            <v>386200</v>
          </cell>
        </row>
        <row r="1016">
          <cell r="BJ1016">
            <v>244182</v>
          </cell>
        </row>
        <row r="1017">
          <cell r="BJ1017">
            <v>158185</v>
          </cell>
        </row>
        <row r="1018">
          <cell r="BJ1018">
            <v>131515</v>
          </cell>
        </row>
        <row r="1019">
          <cell r="BJ1019">
            <v>240952</v>
          </cell>
        </row>
        <row r="1020">
          <cell r="BJ1020">
            <v>102987</v>
          </cell>
        </row>
        <row r="1022">
          <cell r="BJ1022">
            <v>218080</v>
          </cell>
        </row>
        <row r="1024">
          <cell r="BJ1024">
            <v>272213</v>
          </cell>
        </row>
        <row r="1026">
          <cell r="BJ1026">
            <v>111350</v>
          </cell>
        </row>
        <row r="1027">
          <cell r="BJ1027">
            <v>108970</v>
          </cell>
        </row>
        <row r="1029">
          <cell r="BJ1029">
            <v>277238.20999999996</v>
          </cell>
        </row>
        <row r="1031">
          <cell r="BJ1031">
            <v>235580.36</v>
          </cell>
        </row>
        <row r="1033">
          <cell r="BJ1033">
            <v>206125</v>
          </cell>
        </row>
        <row r="1034">
          <cell r="BJ1034">
            <v>207364</v>
          </cell>
        </row>
        <row r="1036">
          <cell r="BJ1036">
            <v>291974.66666666669</v>
          </cell>
        </row>
        <row r="1037">
          <cell r="BJ1037">
            <v>267070</v>
          </cell>
        </row>
        <row r="1039">
          <cell r="BJ1039">
            <v>281683</v>
          </cell>
        </row>
        <row r="1040">
          <cell r="BJ1040">
            <v>70403</v>
          </cell>
        </row>
        <row r="1042">
          <cell r="BJ1042">
            <v>322300</v>
          </cell>
        </row>
        <row r="1044">
          <cell r="BJ1044">
            <v>6659984</v>
          </cell>
        </row>
        <row r="1046">
          <cell r="BJ1046">
            <v>65669331</v>
          </cell>
        </row>
        <row r="1048">
          <cell r="BJ1048">
            <v>12195529.41</v>
          </cell>
        </row>
        <row r="1050">
          <cell r="BJ1050">
            <v>12195529.41</v>
          </cell>
        </row>
        <row r="1052">
          <cell r="BJ1052">
            <v>1300500</v>
          </cell>
        </row>
        <row r="1054">
          <cell r="BJ1054">
            <v>1128825</v>
          </cell>
        </row>
        <row r="1056">
          <cell r="BJ1056">
            <v>1274000</v>
          </cell>
        </row>
        <row r="1057">
          <cell r="BJ1057">
            <v>1360000</v>
          </cell>
        </row>
        <row r="1058">
          <cell r="BJ1058">
            <v>1906322</v>
          </cell>
        </row>
        <row r="1059">
          <cell r="BJ1059">
            <v>4628249.99</v>
          </cell>
        </row>
        <row r="1060">
          <cell r="BJ1060">
            <v>785970.33</v>
          </cell>
        </row>
        <row r="1062">
          <cell r="BJ1062">
            <v>4777000</v>
          </cell>
        </row>
        <row r="1064">
          <cell r="BJ1064">
            <v>1633275</v>
          </cell>
        </row>
        <row r="1066">
          <cell r="BJ1066">
            <v>1607189</v>
          </cell>
        </row>
        <row r="1067">
          <cell r="BJ1067">
            <v>3800000</v>
          </cell>
        </row>
        <row r="1068">
          <cell r="BJ1068">
            <v>4674992</v>
          </cell>
        </row>
        <row r="1070">
          <cell r="BJ1070">
            <v>3570000</v>
          </cell>
        </row>
        <row r="1071">
          <cell r="BJ1071">
            <v>3846000</v>
          </cell>
        </row>
        <row r="1073">
          <cell r="BJ1073">
            <v>1485986</v>
          </cell>
        </row>
        <row r="1074">
          <cell r="BJ1074">
            <v>1202265</v>
          </cell>
        </row>
        <row r="1075">
          <cell r="BJ1075">
            <v>1709693</v>
          </cell>
        </row>
        <row r="1077">
          <cell r="BJ1077">
            <v>2838353.8200000003</v>
          </cell>
        </row>
        <row r="1079">
          <cell r="BJ1079">
            <v>2797594.22</v>
          </cell>
        </row>
        <row r="1081">
          <cell r="BJ1081">
            <v>595318.30000000005</v>
          </cell>
        </row>
        <row r="1083">
          <cell r="BJ1083">
            <v>611948.92000000004</v>
          </cell>
        </row>
        <row r="1085">
          <cell r="BJ1085">
            <v>725005.09</v>
          </cell>
        </row>
        <row r="1087">
          <cell r="BJ1087">
            <v>577773.65</v>
          </cell>
        </row>
        <row r="1089">
          <cell r="BJ1089">
            <v>1589465</v>
          </cell>
        </row>
        <row r="1091">
          <cell r="BJ1091">
            <v>1338538.1600000001</v>
          </cell>
        </row>
        <row r="1093">
          <cell r="BJ1093">
            <v>718413</v>
          </cell>
        </row>
        <row r="1095">
          <cell r="BJ1095">
            <v>578966</v>
          </cell>
        </row>
        <row r="1097">
          <cell r="BJ1097">
            <v>765000</v>
          </cell>
        </row>
        <row r="1099">
          <cell r="BJ1099">
            <v>1185000</v>
          </cell>
        </row>
        <row r="1101">
          <cell r="BJ1101">
            <v>255000</v>
          </cell>
        </row>
        <row r="1103">
          <cell r="BJ1103">
            <v>1700000</v>
          </cell>
        </row>
        <row r="1105">
          <cell r="BJ1105">
            <v>812387.54</v>
          </cell>
        </row>
        <row r="1107">
          <cell r="BJ1107">
            <v>1500000</v>
          </cell>
        </row>
        <row r="1109">
          <cell r="BJ1109">
            <v>975380.8</v>
          </cell>
        </row>
        <row r="1111">
          <cell r="BJ1111">
            <v>841425</v>
          </cell>
        </row>
        <row r="1113">
          <cell r="BJ1113">
            <v>1335174.68</v>
          </cell>
        </row>
        <row r="1114">
          <cell r="BJ1114">
            <v>281000</v>
          </cell>
        </row>
        <row r="1116">
          <cell r="BJ1116">
            <v>314500</v>
          </cell>
        </row>
        <row r="1118">
          <cell r="BJ1118">
            <v>565906.32999999996</v>
          </cell>
        </row>
        <row r="1120">
          <cell r="BJ1120">
            <v>733980</v>
          </cell>
        </row>
        <row r="1122">
          <cell r="BJ1122">
            <v>467500</v>
          </cell>
        </row>
        <row r="1124">
          <cell r="BJ1124">
            <v>875500</v>
          </cell>
        </row>
        <row r="1126">
          <cell r="BJ1126">
            <v>501500</v>
          </cell>
        </row>
        <row r="1128">
          <cell r="BJ1128">
            <v>724374</v>
          </cell>
        </row>
        <row r="1129">
          <cell r="BJ1129">
            <v>250000</v>
          </cell>
        </row>
        <row r="1131">
          <cell r="BJ1131">
            <v>1377000</v>
          </cell>
        </row>
        <row r="1132">
          <cell r="BJ1132">
            <v>900000</v>
          </cell>
        </row>
        <row r="1134">
          <cell r="BJ1134">
            <v>697000</v>
          </cell>
        </row>
        <row r="1136">
          <cell r="BJ1136">
            <v>765000</v>
          </cell>
        </row>
        <row r="1137">
          <cell r="BJ1137">
            <v>622500</v>
          </cell>
        </row>
        <row r="1139">
          <cell r="BJ1139">
            <v>374000</v>
          </cell>
        </row>
        <row r="1140">
          <cell r="BJ1140">
            <v>600000</v>
          </cell>
        </row>
        <row r="1141">
          <cell r="BJ1141">
            <v>800000</v>
          </cell>
        </row>
        <row r="1142">
          <cell r="BJ1142">
            <v>340000</v>
          </cell>
        </row>
        <row r="1143">
          <cell r="BJ1143">
            <v>290000</v>
          </cell>
        </row>
        <row r="1144">
          <cell r="BJ1144">
            <v>280000</v>
          </cell>
        </row>
        <row r="1145">
          <cell r="BJ1145">
            <v>390000</v>
          </cell>
        </row>
        <row r="1147">
          <cell r="BJ1147">
            <v>510000</v>
          </cell>
        </row>
        <row r="1149">
          <cell r="BJ1149">
            <v>690933</v>
          </cell>
        </row>
        <row r="1151">
          <cell r="BJ1151">
            <v>54614.53</v>
          </cell>
        </row>
        <row r="1153">
          <cell r="BJ1153">
            <v>52835.55</v>
          </cell>
        </row>
        <row r="1155">
          <cell r="BJ1155">
            <v>40125.83</v>
          </cell>
        </row>
        <row r="1157">
          <cell r="BJ1157">
            <v>12065.56</v>
          </cell>
        </row>
        <row r="1159">
          <cell r="BJ1159">
            <v>590958.52</v>
          </cell>
        </row>
        <row r="1161">
          <cell r="BJ1161">
            <v>580895.29999999993</v>
          </cell>
        </row>
        <row r="1163">
          <cell r="BJ1163">
            <v>12726887</v>
          </cell>
        </row>
        <row r="1165">
          <cell r="BJ1165">
            <v>567767.17999999993</v>
          </cell>
        </row>
        <row r="1167">
          <cell r="BJ1167">
            <v>23980094.469999999</v>
          </cell>
        </row>
        <row r="1169">
          <cell r="BJ1169">
            <v>1224776</v>
          </cell>
        </row>
        <row r="1171">
          <cell r="BJ1171">
            <v>871561.55999999994</v>
          </cell>
        </row>
        <row r="1173">
          <cell r="BJ1173">
            <v>8594329.4800000004</v>
          </cell>
        </row>
        <row r="1175">
          <cell r="BJ1175">
            <v>158322</v>
          </cell>
        </row>
        <row r="1177">
          <cell r="BJ1177">
            <v>1404721.0299999998</v>
          </cell>
        </row>
        <row r="1179">
          <cell r="BJ1179">
            <v>1581600</v>
          </cell>
        </row>
        <row r="1181">
          <cell r="BJ1181">
            <v>980789</v>
          </cell>
        </row>
        <row r="1183">
          <cell r="BJ1183">
            <v>742365</v>
          </cell>
        </row>
        <row r="1185">
          <cell r="BJ1185">
            <v>562275</v>
          </cell>
        </row>
        <row r="1187">
          <cell r="BJ1187">
            <v>329186.75</v>
          </cell>
        </row>
        <row r="1189">
          <cell r="BJ1189">
            <v>672363.16999999993</v>
          </cell>
        </row>
        <row r="1191">
          <cell r="BJ1191">
            <v>413656</v>
          </cell>
        </row>
        <row r="1192">
          <cell r="BJ1192">
            <v>1551469.81</v>
          </cell>
        </row>
        <row r="1194">
          <cell r="BJ1194">
            <v>164668</v>
          </cell>
        </row>
        <row r="1195">
          <cell r="BJ1195">
            <v>1874301.75</v>
          </cell>
        </row>
        <row r="1197">
          <cell r="BJ1197">
            <v>0</v>
          </cell>
        </row>
        <row r="1199">
          <cell r="BJ1199">
            <v>527454.43000000005</v>
          </cell>
        </row>
        <row r="1201">
          <cell r="BJ1201">
            <v>383480</v>
          </cell>
        </row>
        <row r="1203">
          <cell r="BJ1203">
            <v>252280.75000000003</v>
          </cell>
        </row>
        <row r="1205">
          <cell r="BJ1205">
            <v>409360</v>
          </cell>
        </row>
        <row r="1206">
          <cell r="BJ1206">
            <v>642175.40999999992</v>
          </cell>
        </row>
        <row r="1208">
          <cell r="BJ1208">
            <v>830000</v>
          </cell>
        </row>
        <row r="1210">
          <cell r="BJ1210">
            <v>4593281.1399999987</v>
          </cell>
        </row>
        <row r="1212">
          <cell r="BJ1212">
            <v>180115</v>
          </cell>
        </row>
        <row r="1213">
          <cell r="BJ1213">
            <v>935022</v>
          </cell>
        </row>
        <row r="1214">
          <cell r="BJ1214">
            <v>429143.17000000004</v>
          </cell>
        </row>
        <row r="1216">
          <cell r="BJ1216">
            <v>141602.88</v>
          </cell>
        </row>
        <row r="1218">
          <cell r="BJ1218">
            <v>3130057</v>
          </cell>
        </row>
        <row r="1219">
          <cell r="BJ1219">
            <v>3316362</v>
          </cell>
        </row>
        <row r="1220">
          <cell r="BJ1220">
            <v>1167021</v>
          </cell>
        </row>
        <row r="1221">
          <cell r="BJ1221">
            <v>593300</v>
          </cell>
        </row>
        <row r="1223">
          <cell r="BJ1223">
            <v>1077423</v>
          </cell>
        </row>
        <row r="1224">
          <cell r="BJ1224">
            <v>1752710</v>
          </cell>
        </row>
        <row r="1225">
          <cell r="BJ1225">
            <v>285367</v>
          </cell>
        </row>
        <row r="1226">
          <cell r="BJ1226">
            <v>231065</v>
          </cell>
        </row>
        <row r="1228">
          <cell r="BJ1228">
            <v>1148277.1200000001</v>
          </cell>
        </row>
        <row r="1229">
          <cell r="BJ1229">
            <v>3136976.0999999996</v>
          </cell>
        </row>
        <row r="1231">
          <cell r="BJ1231">
            <v>910440</v>
          </cell>
        </row>
        <row r="1233">
          <cell r="BJ1233">
            <v>699168.5</v>
          </cell>
        </row>
        <row r="1234">
          <cell r="BJ1234">
            <v>422790</v>
          </cell>
        </row>
        <row r="1235">
          <cell r="BJ1235">
            <v>308400.99984516099</v>
          </cell>
        </row>
        <row r="1237">
          <cell r="BJ1237">
            <v>1775049.9900000002</v>
          </cell>
        </row>
        <row r="1239">
          <cell r="BJ1239">
            <v>9932724.6151237544</v>
          </cell>
        </row>
        <row r="1241">
          <cell r="BJ1241">
            <v>137125.5</v>
          </cell>
        </row>
        <row r="1243">
          <cell r="BJ1243">
            <v>380703.53</v>
          </cell>
        </row>
        <row r="1245">
          <cell r="BJ1245">
            <v>255000</v>
          </cell>
        </row>
        <row r="1247">
          <cell r="BJ1247">
            <v>116887.31</v>
          </cell>
        </row>
        <row r="1249">
          <cell r="BJ1249">
            <v>130000</v>
          </cell>
        </row>
        <row r="1251">
          <cell r="BJ1251">
            <v>86096.62</v>
          </cell>
        </row>
        <row r="1253">
          <cell r="BJ1253">
            <v>85627.32</v>
          </cell>
        </row>
        <row r="1255">
          <cell r="BJ1255">
            <v>150625.43000000002</v>
          </cell>
        </row>
        <row r="1257">
          <cell r="BJ1257">
            <v>180395.51999999999</v>
          </cell>
        </row>
        <row r="1259">
          <cell r="BJ1259">
            <v>500000</v>
          </cell>
        </row>
        <row r="1261">
          <cell r="BJ1261">
            <v>359593.74000000005</v>
          </cell>
        </row>
        <row r="1263">
          <cell r="BJ1263">
            <v>499999.75</v>
          </cell>
        </row>
        <row r="1265">
          <cell r="BJ1265">
            <v>499999.99</v>
          </cell>
        </row>
        <row r="1267">
          <cell r="BJ1267">
            <v>8075000</v>
          </cell>
        </row>
        <row r="1269">
          <cell r="BJ1269">
            <v>5945241.0000000009</v>
          </cell>
        </row>
        <row r="1271">
          <cell r="BJ1271">
            <v>5911989.9999999991</v>
          </cell>
        </row>
        <row r="1272">
          <cell r="BJ1272">
            <v>0</v>
          </cell>
        </row>
        <row r="1274">
          <cell r="BJ1274">
            <v>5634000.0600000005</v>
          </cell>
        </row>
        <row r="1275">
          <cell r="BJ1275">
            <v>2957848.9</v>
          </cell>
        </row>
        <row r="1277">
          <cell r="BJ1277">
            <v>4695000</v>
          </cell>
        </row>
        <row r="1279">
          <cell r="BJ1279">
            <v>2112750</v>
          </cell>
        </row>
        <row r="1281">
          <cell r="BJ1281">
            <v>1878000</v>
          </cell>
        </row>
        <row r="1283">
          <cell r="BJ1283">
            <v>1408500</v>
          </cell>
        </row>
        <row r="1284">
          <cell r="BJ1284">
            <v>4506661.76</v>
          </cell>
        </row>
        <row r="1285">
          <cell r="BJ1285">
            <v>2948460</v>
          </cell>
        </row>
        <row r="1286">
          <cell r="BJ1286">
            <v>4225500.32</v>
          </cell>
        </row>
        <row r="1287">
          <cell r="BJ1287">
            <v>2381180</v>
          </cell>
        </row>
        <row r="1289">
          <cell r="BJ1289">
            <v>3021000</v>
          </cell>
        </row>
        <row r="1290">
          <cell r="BJ1290">
            <v>685545</v>
          </cell>
        </row>
        <row r="1291">
          <cell r="BJ1291">
            <v>1224000</v>
          </cell>
        </row>
        <row r="1292">
          <cell r="BJ1292">
            <v>2607226</v>
          </cell>
        </row>
        <row r="1293">
          <cell r="BJ1293">
            <v>9567895</v>
          </cell>
        </row>
        <row r="1294">
          <cell r="BJ1294">
            <v>2756753</v>
          </cell>
        </row>
        <row r="1295">
          <cell r="BJ1295">
            <v>2000000</v>
          </cell>
        </row>
        <row r="1296">
          <cell r="BJ1296">
            <v>0</v>
          </cell>
        </row>
        <row r="1298">
          <cell r="BJ1298">
            <v>37487373.899999999</v>
          </cell>
        </row>
        <row r="1300">
          <cell r="BJ1300">
            <v>4250000</v>
          </cell>
        </row>
        <row r="1302">
          <cell r="BJ1302">
            <v>4249975.0599499997</v>
          </cell>
        </row>
        <row r="1304">
          <cell r="BJ1304">
            <v>4256930.0499999989</v>
          </cell>
        </row>
        <row r="1306">
          <cell r="BJ1306">
            <v>4233692.75</v>
          </cell>
        </row>
        <row r="1307">
          <cell r="BJ1307">
            <v>18444727.699999999</v>
          </cell>
        </row>
        <row r="1308">
          <cell r="BJ1308">
            <v>3756407</v>
          </cell>
        </row>
        <row r="1310">
          <cell r="BJ1310">
            <v>6150000</v>
          </cell>
        </row>
        <row r="1312">
          <cell r="BJ1312">
            <v>5000217</v>
          </cell>
        </row>
        <row r="1314">
          <cell r="BJ1314">
            <v>3274927.02</v>
          </cell>
        </row>
        <row r="1315">
          <cell r="BJ1315">
            <v>5560122</v>
          </cell>
        </row>
        <row r="1317">
          <cell r="BJ1317">
            <v>1210301.52</v>
          </cell>
        </row>
        <row r="1318">
          <cell r="BJ1318">
            <v>5172369.34</v>
          </cell>
        </row>
        <row r="1319">
          <cell r="BJ1319">
            <v>5172369.34</v>
          </cell>
        </row>
        <row r="1320">
          <cell r="BJ1320">
            <v>6000000</v>
          </cell>
        </row>
        <row r="1321">
          <cell r="BJ1321">
            <v>607630.66</v>
          </cell>
        </row>
        <row r="1322">
          <cell r="BJ1322">
            <v>427057</v>
          </cell>
        </row>
        <row r="1323">
          <cell r="BJ1323">
            <v>1870245</v>
          </cell>
        </row>
        <row r="1324">
          <cell r="BJ1324">
            <v>1000000</v>
          </cell>
        </row>
        <row r="1325">
          <cell r="BJ1325">
            <v>7008021</v>
          </cell>
        </row>
        <row r="1326">
          <cell r="BJ1326">
            <v>6000000</v>
          </cell>
        </row>
        <row r="1328">
          <cell r="BJ1328">
            <v>3500000</v>
          </cell>
        </row>
        <row r="1330">
          <cell r="BJ1330">
            <v>5750000</v>
          </cell>
        </row>
        <row r="1331">
          <cell r="BJ1331">
            <v>4588600</v>
          </cell>
        </row>
        <row r="1333">
          <cell r="BJ1333">
            <v>910759</v>
          </cell>
        </row>
        <row r="1334">
          <cell r="BJ1334">
            <v>2419222</v>
          </cell>
        </row>
        <row r="1335">
          <cell r="BJ1335">
            <v>5175974</v>
          </cell>
        </row>
        <row r="1336">
          <cell r="BJ1336">
            <v>3438238</v>
          </cell>
        </row>
        <row r="1337">
          <cell r="BJ1337">
            <v>3940961</v>
          </cell>
        </row>
        <row r="1339">
          <cell r="BJ1339">
            <v>2153456</v>
          </cell>
        </row>
        <row r="1341">
          <cell r="BJ1341">
            <v>3108904.84</v>
          </cell>
        </row>
        <row r="1343">
          <cell r="BJ1343">
            <v>1200000</v>
          </cell>
        </row>
        <row r="1344">
          <cell r="BJ1344">
            <v>2899364</v>
          </cell>
        </row>
        <row r="1345">
          <cell r="BJ1345">
            <v>2359974</v>
          </cell>
        </row>
        <row r="1347">
          <cell r="BJ1347">
            <v>2560163.14</v>
          </cell>
        </row>
        <row r="1349">
          <cell r="BJ1349">
            <v>350000</v>
          </cell>
        </row>
        <row r="1351">
          <cell r="BJ1351">
            <v>300000</v>
          </cell>
        </row>
        <row r="1353">
          <cell r="BJ1353">
            <v>246743</v>
          </cell>
        </row>
        <row r="1354">
          <cell r="BJ1354">
            <v>127500</v>
          </cell>
        </row>
        <row r="1355">
          <cell r="BJ1355">
            <v>557932.30000000005</v>
          </cell>
        </row>
        <row r="1357">
          <cell r="BJ1357">
            <v>539977.80000000005</v>
          </cell>
        </row>
        <row r="1358">
          <cell r="BJ1358">
            <v>2007924</v>
          </cell>
        </row>
        <row r="1360">
          <cell r="BJ1360">
            <v>1047416.7300000002</v>
          </cell>
        </row>
        <row r="1362">
          <cell r="BJ1362">
            <v>1381539.9300000002</v>
          </cell>
        </row>
        <row r="1364">
          <cell r="BJ1364">
            <v>2038254.3699999999</v>
          </cell>
        </row>
        <row r="1366">
          <cell r="BJ1366">
            <v>729825.54</v>
          </cell>
        </row>
        <row r="1368">
          <cell r="BJ1368">
            <v>3408126.64</v>
          </cell>
        </row>
        <row r="1369">
          <cell r="BJ1369">
            <v>262626</v>
          </cell>
        </row>
        <row r="1370">
          <cell r="BJ1370">
            <v>425000</v>
          </cell>
        </row>
        <row r="1371">
          <cell r="BJ1371">
            <v>1000000</v>
          </cell>
        </row>
        <row r="1372">
          <cell r="BJ1372">
            <v>2125000</v>
          </cell>
        </row>
        <row r="1373">
          <cell r="BJ1373">
            <v>425000</v>
          </cell>
        </row>
        <row r="1374">
          <cell r="BJ1374">
            <v>850000</v>
          </cell>
        </row>
        <row r="1376">
          <cell r="BJ1376">
            <v>1626863.1400000001</v>
          </cell>
        </row>
        <row r="1377">
          <cell r="BJ1377">
            <v>3288604</v>
          </cell>
        </row>
        <row r="1379">
          <cell r="BJ1379">
            <v>1189824.7</v>
          </cell>
        </row>
        <row r="1380">
          <cell r="BJ1380">
            <v>402705</v>
          </cell>
        </row>
        <row r="1382">
          <cell r="BJ1382">
            <v>199879</v>
          </cell>
        </row>
        <row r="1383">
          <cell r="BJ1383">
            <v>950864</v>
          </cell>
        </row>
        <row r="1384">
          <cell r="BJ1384">
            <v>1379674</v>
          </cell>
        </row>
        <row r="1386">
          <cell r="BJ1386">
            <v>100794.85</v>
          </cell>
        </row>
        <row r="1388">
          <cell r="BJ1388">
            <v>2705322.58</v>
          </cell>
        </row>
        <row r="1389">
          <cell r="BJ1389">
            <v>773348.8</v>
          </cell>
        </row>
        <row r="1390">
          <cell r="BJ1390">
            <v>765000</v>
          </cell>
        </row>
        <row r="1391">
          <cell r="BJ1391">
            <v>3711823.5045286817</v>
          </cell>
        </row>
        <row r="1393">
          <cell r="BJ1393">
            <v>1056036.8999999999</v>
          </cell>
        </row>
        <row r="1395">
          <cell r="BJ1395">
            <v>315161.99</v>
          </cell>
        </row>
        <row r="1396">
          <cell r="BJ1396">
            <v>1348000</v>
          </cell>
        </row>
        <row r="1397">
          <cell r="BJ1397">
            <v>566030.63327742298</v>
          </cell>
        </row>
        <row r="1398">
          <cell r="BJ1398">
            <v>473629</v>
          </cell>
        </row>
        <row r="1399">
          <cell r="BJ1399">
            <v>4476823.0999999996</v>
          </cell>
        </row>
        <row r="1400">
          <cell r="BJ1400">
            <v>3455618</v>
          </cell>
        </row>
        <row r="1402">
          <cell r="BJ1402">
            <v>523413.21000000008</v>
          </cell>
        </row>
        <row r="1404">
          <cell r="BJ1404">
            <v>317594.14</v>
          </cell>
        </row>
        <row r="1406">
          <cell r="BJ1406">
            <v>1769000</v>
          </cell>
        </row>
        <row r="1408">
          <cell r="BJ1408">
            <v>1151223</v>
          </cell>
        </row>
        <row r="1409">
          <cell r="BJ1409">
            <v>245000</v>
          </cell>
        </row>
        <row r="1411">
          <cell r="BJ1411">
            <v>3085516.71</v>
          </cell>
        </row>
        <row r="1413">
          <cell r="BJ1413">
            <v>495275.02</v>
          </cell>
        </row>
        <row r="1414">
          <cell r="BJ1414">
            <v>1333910</v>
          </cell>
        </row>
        <row r="1415">
          <cell r="BJ1415">
            <v>612263</v>
          </cell>
        </row>
        <row r="1416">
          <cell r="BJ1416">
            <v>669562</v>
          </cell>
        </row>
        <row r="1417">
          <cell r="BJ1417">
            <v>633658</v>
          </cell>
        </row>
        <row r="1418">
          <cell r="BJ1418">
            <v>261460</v>
          </cell>
        </row>
        <row r="1420">
          <cell r="BJ1420">
            <v>980868.33000000007</v>
          </cell>
        </row>
        <row r="1421">
          <cell r="BJ1421">
            <v>2488755.0356520852</v>
          </cell>
        </row>
        <row r="1423">
          <cell r="BJ1423">
            <v>1491750</v>
          </cell>
        </row>
        <row r="1425">
          <cell r="BJ1425">
            <v>3551429</v>
          </cell>
        </row>
        <row r="1427">
          <cell r="BJ1427">
            <v>362701.66</v>
          </cell>
        </row>
        <row r="1429">
          <cell r="BJ1429">
            <v>576599.21</v>
          </cell>
        </row>
        <row r="1431">
          <cell r="BJ1431">
            <v>2595572.3500000006</v>
          </cell>
        </row>
        <row r="1432">
          <cell r="BJ1432">
            <v>1300000</v>
          </cell>
        </row>
        <row r="1433">
          <cell r="BJ1433">
            <v>470323.99</v>
          </cell>
        </row>
        <row r="1435">
          <cell r="BJ1435">
            <v>1718379.46</v>
          </cell>
        </row>
        <row r="1436">
          <cell r="BJ1436">
            <v>0</v>
          </cell>
        </row>
        <row r="1437">
          <cell r="BJ1437">
            <v>4572592.51</v>
          </cell>
        </row>
        <row r="1439">
          <cell r="BJ1439">
            <v>3317646.14</v>
          </cell>
        </row>
        <row r="1440">
          <cell r="BJ1440">
            <v>7901711.2599999998</v>
          </cell>
        </row>
        <row r="1442">
          <cell r="BJ1442">
            <v>3661825</v>
          </cell>
        </row>
        <row r="1444">
          <cell r="BJ1444">
            <v>2488376</v>
          </cell>
        </row>
        <row r="1445">
          <cell r="BJ1445">
            <v>2507597</v>
          </cell>
        </row>
        <row r="1446">
          <cell r="BJ1446">
            <v>2975000</v>
          </cell>
        </row>
        <row r="1448">
          <cell r="BJ1448">
            <v>2114640.37</v>
          </cell>
        </row>
        <row r="1449">
          <cell r="BJ1449">
            <v>1403255.16</v>
          </cell>
        </row>
        <row r="1451">
          <cell r="BJ1451">
            <v>2615981.5999999996</v>
          </cell>
        </row>
        <row r="1453">
          <cell r="BJ1453">
            <v>2512349</v>
          </cell>
        </row>
        <row r="1454">
          <cell r="BJ1454">
            <v>444458</v>
          </cell>
        </row>
        <row r="1455">
          <cell r="BJ1455">
            <v>877755.71</v>
          </cell>
        </row>
        <row r="1456">
          <cell r="BJ1456">
            <v>1298596.5</v>
          </cell>
        </row>
        <row r="1458">
          <cell r="BJ1458">
            <v>10026413.060000001</v>
          </cell>
        </row>
        <row r="1460">
          <cell r="BJ1460">
            <v>24869084.609999999</v>
          </cell>
        </row>
        <row r="1462">
          <cell r="BJ1462">
            <v>15697303.17</v>
          </cell>
        </row>
        <row r="1463">
          <cell r="BJ1463">
            <v>13422623</v>
          </cell>
        </row>
        <row r="1464">
          <cell r="BJ1464">
            <v>23175841.800000001</v>
          </cell>
        </row>
        <row r="1466">
          <cell r="BJ1466">
            <v>4860729.6099999994</v>
          </cell>
        </row>
        <row r="1468">
          <cell r="BJ1468">
            <v>2550000</v>
          </cell>
        </row>
        <row r="1470">
          <cell r="BJ1470">
            <v>22894923.390000001</v>
          </cell>
        </row>
        <row r="1472">
          <cell r="BJ1472">
            <v>10774241.000000002</v>
          </cell>
        </row>
        <row r="1474">
          <cell r="BJ1474">
            <v>9371090.4299999997</v>
          </cell>
        </row>
        <row r="1475">
          <cell r="BJ1475">
            <v>22636333</v>
          </cell>
        </row>
        <row r="1476">
          <cell r="BJ1476">
            <v>43084858</v>
          </cell>
        </row>
        <row r="1477">
          <cell r="BJ1477">
            <v>6654498</v>
          </cell>
        </row>
        <row r="1478">
          <cell r="BJ1478">
            <v>24000000</v>
          </cell>
        </row>
        <row r="1480">
          <cell r="BJ1480">
            <v>7648420</v>
          </cell>
        </row>
        <row r="1481">
          <cell r="BJ1481">
            <v>2711204.9999999995</v>
          </cell>
        </row>
        <row r="1482">
          <cell r="BJ1482">
            <v>5031494.78</v>
          </cell>
        </row>
        <row r="1483">
          <cell r="BJ1483">
            <v>10803872</v>
          </cell>
        </row>
        <row r="1485">
          <cell r="BJ1485">
            <v>4432093</v>
          </cell>
        </row>
        <row r="1487">
          <cell r="BJ1487">
            <v>2392240</v>
          </cell>
        </row>
        <row r="1489">
          <cell r="BJ1489">
            <v>2870688</v>
          </cell>
        </row>
        <row r="1491">
          <cell r="BJ1491">
            <v>5047626</v>
          </cell>
        </row>
        <row r="1492">
          <cell r="BJ1492">
            <v>10903548.260000002</v>
          </cell>
        </row>
        <row r="1494">
          <cell r="BJ1494">
            <v>12532474.74</v>
          </cell>
        </row>
        <row r="1496">
          <cell r="BJ1496">
            <v>12104868.540000001</v>
          </cell>
        </row>
        <row r="1497">
          <cell r="BJ1497">
            <v>9787233.5199999996</v>
          </cell>
        </row>
        <row r="1498">
          <cell r="BJ1498">
            <v>13974815.999999998</v>
          </cell>
        </row>
        <row r="1499">
          <cell r="BJ1499">
            <v>7834162.419999999</v>
          </cell>
        </row>
        <row r="1500">
          <cell r="BJ1500">
            <v>9641313.4000000004</v>
          </cell>
        </row>
        <row r="1501">
          <cell r="BJ1501">
            <v>4789223.96</v>
          </cell>
        </row>
        <row r="1502">
          <cell r="BJ1502">
            <v>12591748.250000002</v>
          </cell>
        </row>
        <row r="1504">
          <cell r="BJ1504">
            <v>16097476.9</v>
          </cell>
        </row>
        <row r="1506">
          <cell r="BJ1506">
            <v>9377977.75</v>
          </cell>
        </row>
        <row r="1508">
          <cell r="BJ1508">
            <v>6918827.4500000011</v>
          </cell>
        </row>
        <row r="1510">
          <cell r="BJ1510">
            <v>10365853.700000001</v>
          </cell>
        </row>
        <row r="1512">
          <cell r="BJ1512">
            <v>13347331.550000001</v>
          </cell>
        </row>
        <row r="1514">
          <cell r="BJ1514">
            <v>17720584.100000001</v>
          </cell>
        </row>
        <row r="1516">
          <cell r="BJ1516">
            <v>12234908.25</v>
          </cell>
        </row>
        <row r="1518">
          <cell r="BJ1518">
            <v>5539805.21</v>
          </cell>
        </row>
        <row r="1519">
          <cell r="BJ1519">
            <v>7892330</v>
          </cell>
        </row>
        <row r="1521">
          <cell r="BJ1521">
            <v>3769040.12</v>
          </cell>
        </row>
        <row r="1523">
          <cell r="BJ1523">
            <v>21250000</v>
          </cell>
        </row>
        <row r="1525">
          <cell r="BJ1525">
            <v>31127000</v>
          </cell>
        </row>
        <row r="1527">
          <cell r="BJ1527">
            <v>37000500</v>
          </cell>
        </row>
        <row r="1528">
          <cell r="BJ1528">
            <v>17910518.000000004</v>
          </cell>
        </row>
        <row r="1529">
          <cell r="BJ1529">
            <v>0</v>
          </cell>
        </row>
        <row r="1531">
          <cell r="BJ1531">
            <v>3556515.24</v>
          </cell>
        </row>
        <row r="1532">
          <cell r="BJ1532">
            <v>1604865.1300000001</v>
          </cell>
        </row>
        <row r="1534">
          <cell r="BJ1534">
            <v>5660528.0700000003</v>
          </cell>
        </row>
        <row r="1535">
          <cell r="BJ1535">
            <v>8325824</v>
          </cell>
        </row>
        <row r="1537">
          <cell r="BJ1537">
            <v>7664412.6400000006</v>
          </cell>
        </row>
        <row r="1539">
          <cell r="BJ1539">
            <v>9233712.0600000005</v>
          </cell>
        </row>
        <row r="1540">
          <cell r="BJ1540">
            <v>10075086.249999998</v>
          </cell>
        </row>
        <row r="1542">
          <cell r="BJ1542">
            <v>6728065.4699999997</v>
          </cell>
        </row>
        <row r="1543">
          <cell r="BJ1543">
            <v>7636405.3799999999</v>
          </cell>
        </row>
        <row r="1545">
          <cell r="BJ1545">
            <v>11071771.260000002</v>
          </cell>
        </row>
        <row r="1547">
          <cell r="BJ1547">
            <v>6586478.5800000001</v>
          </cell>
        </row>
        <row r="1549">
          <cell r="BJ1549">
            <v>6494290.0099999998</v>
          </cell>
        </row>
        <row r="1551">
          <cell r="BJ1551">
            <v>2814988.23</v>
          </cell>
        </row>
        <row r="1553">
          <cell r="BJ1553">
            <v>3169217.79</v>
          </cell>
        </row>
        <row r="1555">
          <cell r="BJ1555">
            <v>5863633.7199999997</v>
          </cell>
        </row>
        <row r="1557">
          <cell r="BJ1557">
            <v>6195031.5199999996</v>
          </cell>
        </row>
        <row r="1559">
          <cell r="BJ1559">
            <v>5354021.25</v>
          </cell>
        </row>
        <row r="1561">
          <cell r="BJ1561">
            <v>3977922.58</v>
          </cell>
        </row>
        <row r="1563">
          <cell r="BJ1563">
            <v>13954086.91</v>
          </cell>
        </row>
        <row r="1565">
          <cell r="BJ1565">
            <v>8994680.879999999</v>
          </cell>
        </row>
        <row r="1567">
          <cell r="BJ1567">
            <v>5028222.5999999996</v>
          </cell>
        </row>
        <row r="1569">
          <cell r="BJ1569">
            <v>6365272.6100000003</v>
          </cell>
        </row>
        <row r="1571">
          <cell r="BJ1571">
            <v>3976516.0500000003</v>
          </cell>
        </row>
        <row r="1573">
          <cell r="BJ1573">
            <v>8046854.1999999993</v>
          </cell>
        </row>
        <row r="1574">
          <cell r="BJ1574">
            <v>5193802</v>
          </cell>
        </row>
        <row r="1576">
          <cell r="BJ1576">
            <v>9656505.0500000007</v>
          </cell>
        </row>
        <row r="1577">
          <cell r="BJ1577">
            <v>0</v>
          </cell>
        </row>
        <row r="1578">
          <cell r="BJ1578">
            <v>7005148</v>
          </cell>
        </row>
        <row r="1579">
          <cell r="BJ1579">
            <v>4442126</v>
          </cell>
        </row>
        <row r="1580">
          <cell r="BJ1580">
            <v>5673102</v>
          </cell>
        </row>
        <row r="1581">
          <cell r="BJ1581">
            <v>0</v>
          </cell>
        </row>
        <row r="1582">
          <cell r="BJ1582">
            <v>0</v>
          </cell>
        </row>
        <row r="1583">
          <cell r="BJ1583">
            <v>0</v>
          </cell>
        </row>
        <row r="1584">
          <cell r="BJ1584">
            <v>0</v>
          </cell>
        </row>
        <row r="1585">
          <cell r="BJ1585">
            <v>9579602</v>
          </cell>
        </row>
        <row r="1587">
          <cell r="BJ1587">
            <v>8544348.3699999992</v>
          </cell>
        </row>
        <row r="1589">
          <cell r="BJ1589">
            <v>77757171.879999995</v>
          </cell>
        </row>
        <row r="1591">
          <cell r="BJ1591">
            <v>428655</v>
          </cell>
        </row>
        <row r="1593">
          <cell r="BJ1593">
            <v>1190654.8</v>
          </cell>
        </row>
        <row r="1594">
          <cell r="BJ1594">
            <v>31031121.999999996</v>
          </cell>
        </row>
        <row r="1595">
          <cell r="BJ1595">
            <v>161323.06000000023</v>
          </cell>
        </row>
        <row r="1596">
          <cell r="BJ1596">
            <v>26989172.780000001</v>
          </cell>
        </row>
        <row r="1597">
          <cell r="BJ1597">
            <v>5784152.3899999987</v>
          </cell>
        </row>
        <row r="1598">
          <cell r="BJ1598">
            <v>0</v>
          </cell>
        </row>
        <row r="1600">
          <cell r="BJ1600">
            <v>10746951</v>
          </cell>
        </row>
        <row r="1602">
          <cell r="BJ1602">
            <v>9006779.3599999994</v>
          </cell>
        </row>
        <row r="1604">
          <cell r="BJ1604">
            <v>1137479.25</v>
          </cell>
        </row>
        <row r="1606">
          <cell r="BJ1606">
            <v>421152.05000000005</v>
          </cell>
        </row>
        <row r="1608">
          <cell r="BJ1608">
            <v>824987.9</v>
          </cell>
        </row>
        <row r="1610">
          <cell r="BJ1610">
            <v>570186.80000000005</v>
          </cell>
        </row>
        <row r="1612">
          <cell r="BJ1612">
            <v>2877817.8</v>
          </cell>
        </row>
        <row r="1614">
          <cell r="BJ1614">
            <v>185108.13</v>
          </cell>
        </row>
        <row r="1616">
          <cell r="BJ1616">
            <v>709606.35</v>
          </cell>
        </row>
        <row r="1618">
          <cell r="BJ1618">
            <v>10396847.25</v>
          </cell>
        </row>
        <row r="1620">
          <cell r="BJ1620">
            <v>4983531.3000000007</v>
          </cell>
        </row>
        <row r="1621">
          <cell r="BJ1621">
            <v>820183</v>
          </cell>
        </row>
        <row r="1623">
          <cell r="BJ1623">
            <v>9358414.1500000004</v>
          </cell>
        </row>
        <row r="1625">
          <cell r="BJ1625">
            <v>998060.65</v>
          </cell>
        </row>
        <row r="1627">
          <cell r="BJ1627">
            <v>1507620.35</v>
          </cell>
        </row>
        <row r="1629">
          <cell r="BJ1629">
            <v>478843.25000000006</v>
          </cell>
        </row>
        <row r="1631">
          <cell r="BJ1631">
            <v>1471656</v>
          </cell>
        </row>
        <row r="1633">
          <cell r="BJ1633">
            <v>2795506</v>
          </cell>
        </row>
        <row r="1635">
          <cell r="BJ1635">
            <v>1699430</v>
          </cell>
        </row>
        <row r="1637">
          <cell r="BJ1637">
            <v>5659422</v>
          </cell>
        </row>
        <row r="1638">
          <cell r="BJ1638">
            <v>5634000</v>
          </cell>
        </row>
        <row r="1639">
          <cell r="BJ1639">
            <v>5802893.5300000003</v>
          </cell>
        </row>
        <row r="1640">
          <cell r="BJ1640">
            <v>300000</v>
          </cell>
        </row>
        <row r="1641">
          <cell r="BJ1641">
            <v>368760.47</v>
          </cell>
        </row>
        <row r="1642">
          <cell r="BJ1642">
            <v>1471654</v>
          </cell>
        </row>
        <row r="1643">
          <cell r="BJ1643">
            <v>5382000</v>
          </cell>
        </row>
        <row r="1644">
          <cell r="BJ1644">
            <v>2003729.4</v>
          </cell>
        </row>
        <row r="1645">
          <cell r="BJ1645">
            <v>5527654</v>
          </cell>
        </row>
        <row r="1646">
          <cell r="BJ1646">
            <v>5971247.1799999997</v>
          </cell>
        </row>
        <row r="1647">
          <cell r="BJ1647">
            <v>4531976</v>
          </cell>
        </row>
        <row r="1648">
          <cell r="BJ1648">
            <v>1995445.58</v>
          </cell>
        </row>
        <row r="1649">
          <cell r="BJ1649">
            <v>2596653.5</v>
          </cell>
        </row>
        <row r="1651">
          <cell r="BJ1651">
            <v>3729264</v>
          </cell>
        </row>
        <row r="1652">
          <cell r="BJ1652">
            <v>1701409</v>
          </cell>
        </row>
        <row r="1653">
          <cell r="BJ1653">
            <v>4100000</v>
          </cell>
        </row>
        <row r="1654">
          <cell r="BJ1654">
            <v>1564280</v>
          </cell>
        </row>
        <row r="1656">
          <cell r="BJ1656">
            <v>2325582</v>
          </cell>
        </row>
        <row r="1657">
          <cell r="BJ1657">
            <v>2234489.81</v>
          </cell>
        </row>
        <row r="1659">
          <cell r="BJ1659">
            <v>3184094.26</v>
          </cell>
        </row>
        <row r="1660">
          <cell r="BJ1660">
            <v>4761429.1300000008</v>
          </cell>
        </row>
        <row r="1662">
          <cell r="BJ1662">
            <v>3503935</v>
          </cell>
        </row>
        <row r="1664">
          <cell r="BJ1664">
            <v>3029878</v>
          </cell>
        </row>
        <row r="1665">
          <cell r="BJ1665">
            <v>2657611</v>
          </cell>
        </row>
        <row r="1666">
          <cell r="BJ1666">
            <v>2284945.9500000002</v>
          </cell>
        </row>
        <row r="1668">
          <cell r="BJ1668">
            <v>1501742</v>
          </cell>
        </row>
        <row r="1670">
          <cell r="BJ1670">
            <v>1359041.1</v>
          </cell>
        </row>
        <row r="1672">
          <cell r="BJ1672">
            <v>2003858</v>
          </cell>
        </row>
        <row r="1673">
          <cell r="BJ1673">
            <v>3629093.69</v>
          </cell>
        </row>
        <row r="1674">
          <cell r="BJ1674">
            <v>5029458.28</v>
          </cell>
        </row>
        <row r="1675">
          <cell r="BJ1675">
            <v>1799767</v>
          </cell>
        </row>
        <row r="1677">
          <cell r="BJ1677">
            <v>3439523</v>
          </cell>
        </row>
        <row r="1679">
          <cell r="BJ1679">
            <v>2988570</v>
          </cell>
        </row>
        <row r="1680">
          <cell r="BJ1680">
            <v>1875655</v>
          </cell>
        </row>
        <row r="1682">
          <cell r="BJ1682">
            <v>3673940</v>
          </cell>
        </row>
        <row r="1683">
          <cell r="BJ1683">
            <v>4511313.8</v>
          </cell>
        </row>
        <row r="1684">
          <cell r="BJ1684">
            <v>1247392</v>
          </cell>
        </row>
        <row r="1686">
          <cell r="BJ1686">
            <v>2564487</v>
          </cell>
        </row>
        <row r="1687">
          <cell r="BJ1687">
            <v>1034058</v>
          </cell>
        </row>
        <row r="1689">
          <cell r="BJ1689">
            <v>1055850</v>
          </cell>
        </row>
        <row r="1691">
          <cell r="BJ1691">
            <v>1968659</v>
          </cell>
        </row>
        <row r="1693">
          <cell r="BJ1693">
            <v>3178193</v>
          </cell>
        </row>
        <row r="1695">
          <cell r="BJ1695">
            <v>2778494</v>
          </cell>
        </row>
        <row r="1697">
          <cell r="BJ1697">
            <v>2387389</v>
          </cell>
        </row>
        <row r="1698">
          <cell r="BJ1698">
            <v>300000</v>
          </cell>
        </row>
        <row r="1700">
          <cell r="BJ1700">
            <v>8968324.0800000001</v>
          </cell>
        </row>
        <row r="1702">
          <cell r="BJ1702">
            <v>11447749.85</v>
          </cell>
        </row>
        <row r="1704">
          <cell r="BJ1704">
            <v>4645400.45</v>
          </cell>
        </row>
        <row r="1706">
          <cell r="BJ1706">
            <v>4216243.0999999996</v>
          </cell>
        </row>
        <row r="1708">
          <cell r="BJ1708">
            <v>2047646.6000000003</v>
          </cell>
        </row>
        <row r="1710">
          <cell r="BJ1710">
            <v>1518686.5</v>
          </cell>
        </row>
        <row r="1712">
          <cell r="BJ1712">
            <v>1803840.25</v>
          </cell>
        </row>
        <row r="1714">
          <cell r="BJ1714">
            <v>3044260.5500000003</v>
          </cell>
        </row>
        <row r="1716">
          <cell r="BJ1716">
            <v>1592826.05</v>
          </cell>
        </row>
        <row r="1717">
          <cell r="BJ1717">
            <v>2081440.9</v>
          </cell>
        </row>
        <row r="1719">
          <cell r="BJ1719">
            <v>3248145.8000000003</v>
          </cell>
        </row>
        <row r="1721">
          <cell r="BJ1721">
            <v>2630787.4</v>
          </cell>
        </row>
        <row r="1723">
          <cell r="BJ1723">
            <v>5117330.6499999994</v>
          </cell>
        </row>
        <row r="1725">
          <cell r="BJ1725">
            <v>3373613.45</v>
          </cell>
        </row>
        <row r="1727">
          <cell r="BJ1727">
            <v>3469139.85</v>
          </cell>
        </row>
        <row r="1729">
          <cell r="BJ1729">
            <v>1544349.7000000002</v>
          </cell>
        </row>
        <row r="1731">
          <cell r="BJ1731">
            <v>2629065</v>
          </cell>
        </row>
        <row r="1733">
          <cell r="BJ1733">
            <v>1443575.9999999998</v>
          </cell>
        </row>
        <row r="1735">
          <cell r="BJ1735">
            <v>3835741.9999999995</v>
          </cell>
        </row>
        <row r="1737">
          <cell r="BJ1737">
            <v>974085.55000000016</v>
          </cell>
        </row>
        <row r="1739">
          <cell r="BJ1739">
            <v>9307377.5999999978</v>
          </cell>
        </row>
        <row r="1741">
          <cell r="BJ1741">
            <v>1810176.1500000001</v>
          </cell>
        </row>
        <row r="1742">
          <cell r="BJ1742">
            <v>3226000</v>
          </cell>
        </row>
        <row r="1744">
          <cell r="BJ1744">
            <v>2142975</v>
          </cell>
        </row>
        <row r="1746">
          <cell r="BJ1746">
            <v>5587077.2000000011</v>
          </cell>
        </row>
        <row r="1748">
          <cell r="BJ1748">
            <v>289429.25</v>
          </cell>
        </row>
        <row r="1750">
          <cell r="BJ1750">
            <v>347291.3</v>
          </cell>
        </row>
        <row r="1752">
          <cell r="BJ1752">
            <v>434699.35</v>
          </cell>
        </row>
        <row r="1754">
          <cell r="BJ1754">
            <v>3583572.8</v>
          </cell>
        </row>
        <row r="1756">
          <cell r="BJ1756">
            <v>280675.09999999998</v>
          </cell>
        </row>
        <row r="1758">
          <cell r="BJ1758">
            <v>262515.7</v>
          </cell>
        </row>
        <row r="1760">
          <cell r="BJ1760">
            <v>285701.15000000002</v>
          </cell>
        </row>
        <row r="1762">
          <cell r="BJ1762">
            <v>251010.95</v>
          </cell>
        </row>
        <row r="1764">
          <cell r="BJ1764">
            <v>1275000</v>
          </cell>
        </row>
        <row r="1766">
          <cell r="BJ1766">
            <v>11866751</v>
          </cell>
        </row>
        <row r="1768">
          <cell r="BJ1768">
            <v>2794247</v>
          </cell>
        </row>
        <row r="1770">
          <cell r="BJ1770">
            <v>27204409</v>
          </cell>
        </row>
        <row r="1772">
          <cell r="BJ1772">
            <v>3554242.47</v>
          </cell>
        </row>
        <row r="1774">
          <cell r="BJ1774">
            <v>31258861.959999997</v>
          </cell>
        </row>
        <row r="1776">
          <cell r="BJ1776">
            <v>18398598</v>
          </cell>
        </row>
        <row r="1778">
          <cell r="BJ1778">
            <v>2038722.06</v>
          </cell>
        </row>
        <row r="1779">
          <cell r="BJ1779">
            <v>3067927</v>
          </cell>
        </row>
        <row r="1781">
          <cell r="BJ1781">
            <v>21550401</v>
          </cell>
        </row>
        <row r="1783">
          <cell r="BJ1783">
            <v>17487038.100000001</v>
          </cell>
        </row>
        <row r="1785">
          <cell r="BJ1785">
            <v>10311486.029999999</v>
          </cell>
        </row>
        <row r="1787">
          <cell r="BJ1787">
            <v>5173530</v>
          </cell>
        </row>
        <row r="1789">
          <cell r="BJ1789">
            <v>30449858.299999997</v>
          </cell>
        </row>
        <row r="1791">
          <cell r="BJ1791">
            <v>27225595</v>
          </cell>
        </row>
        <row r="1793">
          <cell r="BJ1793">
            <v>12682175</v>
          </cell>
        </row>
        <row r="1795">
          <cell r="BJ1795">
            <v>4125213</v>
          </cell>
        </row>
        <row r="1797">
          <cell r="BJ1797">
            <v>3374060.0000000005</v>
          </cell>
        </row>
        <row r="1799">
          <cell r="BJ1799">
            <v>1064286.77</v>
          </cell>
        </row>
        <row r="1801">
          <cell r="BJ1801">
            <v>1124764.3399999999</v>
          </cell>
        </row>
        <row r="1803">
          <cell r="BJ1803">
            <v>270346</v>
          </cell>
        </row>
        <row r="1805">
          <cell r="BJ1805">
            <v>5791088</v>
          </cell>
        </row>
        <row r="1807">
          <cell r="BJ1807">
            <v>7247622.0000000009</v>
          </cell>
        </row>
        <row r="1809">
          <cell r="BJ1809">
            <v>917711.00000000012</v>
          </cell>
        </row>
        <row r="1811">
          <cell r="BJ1811">
            <v>1981562.33</v>
          </cell>
        </row>
        <row r="1813">
          <cell r="BJ1813">
            <v>4853010.4000000004</v>
          </cell>
        </row>
        <row r="1815">
          <cell r="BJ1815">
            <v>16046425.369999999</v>
          </cell>
        </row>
        <row r="1817">
          <cell r="BJ1817">
            <v>3681463.92</v>
          </cell>
        </row>
        <row r="1819">
          <cell r="BJ1819">
            <v>5342488.8500000006</v>
          </cell>
        </row>
        <row r="1821">
          <cell r="BJ1821">
            <v>7061049.540000001</v>
          </cell>
        </row>
        <row r="1823">
          <cell r="BJ1823">
            <v>4018012</v>
          </cell>
        </row>
        <row r="1825">
          <cell r="BJ1825">
            <v>3896000.7800000003</v>
          </cell>
        </row>
        <row r="1827">
          <cell r="BJ1827">
            <v>14188807.539999997</v>
          </cell>
        </row>
        <row r="1829">
          <cell r="BJ1829">
            <v>95346.2</v>
          </cell>
        </row>
        <row r="1831">
          <cell r="BJ1831">
            <v>42751.599999999991</v>
          </cell>
        </row>
        <row r="1833">
          <cell r="BJ1833">
            <v>224396.59999999998</v>
          </cell>
        </row>
        <row r="1835">
          <cell r="BJ1835">
            <v>168374.80000000002</v>
          </cell>
        </row>
        <row r="1837">
          <cell r="BJ1837">
            <v>124398.35</v>
          </cell>
        </row>
        <row r="1839">
          <cell r="BJ1839">
            <v>60746.100000000006</v>
          </cell>
        </row>
        <row r="1841">
          <cell r="BJ1841">
            <v>488455.05</v>
          </cell>
        </row>
        <row r="1843">
          <cell r="BJ1843">
            <v>291241.45</v>
          </cell>
        </row>
        <row r="1845">
          <cell r="BJ1845">
            <v>66961.3</v>
          </cell>
        </row>
        <row r="1847">
          <cell r="BJ1847">
            <v>92123.85</v>
          </cell>
        </row>
        <row r="1849">
          <cell r="BJ1849">
            <v>52167.900000000009</v>
          </cell>
        </row>
        <row r="1851">
          <cell r="BJ1851">
            <v>40387.75</v>
          </cell>
        </row>
        <row r="1853">
          <cell r="BJ1853">
            <v>26996</v>
          </cell>
        </row>
        <row r="1855">
          <cell r="BJ1855">
            <v>170422.44999999998</v>
          </cell>
        </row>
        <row r="1857">
          <cell r="BJ1857">
            <v>58171.45</v>
          </cell>
        </row>
        <row r="1859">
          <cell r="BJ1859">
            <v>85675.75</v>
          </cell>
        </row>
        <row r="1861">
          <cell r="BJ1861">
            <v>2975000</v>
          </cell>
        </row>
        <row r="1863">
          <cell r="BJ1863">
            <v>60355.1</v>
          </cell>
        </row>
        <row r="1865">
          <cell r="BJ1865">
            <v>81826.95</v>
          </cell>
        </row>
        <row r="1867">
          <cell r="BJ1867">
            <v>140125.9</v>
          </cell>
        </row>
        <row r="1869">
          <cell r="BJ1869">
            <v>193929.84999999998</v>
          </cell>
        </row>
        <row r="1871">
          <cell r="BJ1871">
            <v>327834.80000000005</v>
          </cell>
        </row>
        <row r="1873">
          <cell r="BJ1873">
            <v>53591.65</v>
          </cell>
        </row>
        <row r="1875">
          <cell r="BJ1875">
            <v>70789.06</v>
          </cell>
        </row>
        <row r="1877">
          <cell r="BJ1877">
            <v>309012.40000000002</v>
          </cell>
        </row>
        <row r="1879">
          <cell r="BJ1879">
            <v>331416.52</v>
          </cell>
        </row>
        <row r="1881">
          <cell r="BJ1881">
            <v>166643.35</v>
          </cell>
        </row>
        <row r="1883">
          <cell r="BJ1883">
            <v>248503.44999999998</v>
          </cell>
        </row>
        <row r="1885">
          <cell r="BJ1885">
            <v>41294.699999999997</v>
          </cell>
        </row>
        <row r="1887">
          <cell r="BJ1887">
            <v>90597.25</v>
          </cell>
        </row>
        <row r="1889">
          <cell r="BJ1889">
            <v>34264.350000000006</v>
          </cell>
        </row>
        <row r="1891">
          <cell r="BJ1891">
            <v>90860.75</v>
          </cell>
        </row>
        <row r="1893">
          <cell r="BJ1893">
            <v>94865.949999999983</v>
          </cell>
        </row>
        <row r="1895">
          <cell r="BJ1895">
            <v>56268.22</v>
          </cell>
        </row>
        <row r="1897">
          <cell r="BJ1897">
            <v>218491.65</v>
          </cell>
        </row>
        <row r="1899">
          <cell r="BJ1899">
            <v>253980</v>
          </cell>
        </row>
        <row r="1901">
          <cell r="BJ1901">
            <v>15532.05</v>
          </cell>
        </row>
        <row r="1903">
          <cell r="BJ1903">
            <v>35182.350000000006</v>
          </cell>
        </row>
        <row r="1905">
          <cell r="BJ1905">
            <v>41334.65</v>
          </cell>
        </row>
        <row r="1907">
          <cell r="BJ1907">
            <v>12850.3</v>
          </cell>
        </row>
        <row r="1909">
          <cell r="BJ1909">
            <v>59723.55</v>
          </cell>
        </row>
        <row r="1911">
          <cell r="BJ1911">
            <v>213590.55</v>
          </cell>
        </row>
        <row r="1913">
          <cell r="BJ1913">
            <v>41748.600000000006</v>
          </cell>
        </row>
        <row r="1915">
          <cell r="BJ1915">
            <v>214553.60000000001</v>
          </cell>
        </row>
        <row r="1917">
          <cell r="BJ1917">
            <v>138865.35</v>
          </cell>
        </row>
        <row r="1919">
          <cell r="BJ1919">
            <v>33819.800000000003</v>
          </cell>
        </row>
        <row r="1921">
          <cell r="BJ1921">
            <v>128392.5</v>
          </cell>
        </row>
        <row r="1923">
          <cell r="BJ1923">
            <v>53428.45</v>
          </cell>
        </row>
        <row r="1925">
          <cell r="BJ1925">
            <v>127361.45000000001</v>
          </cell>
        </row>
        <row r="1927">
          <cell r="BJ1927">
            <v>29034.3</v>
          </cell>
        </row>
        <row r="1929">
          <cell r="BJ1929">
            <v>28176.65</v>
          </cell>
        </row>
        <row r="1931">
          <cell r="BJ1931">
            <v>38169.25</v>
          </cell>
        </row>
        <row r="1933">
          <cell r="BJ1933">
            <v>79014.299999999988</v>
          </cell>
        </row>
        <row r="1935">
          <cell r="BJ1935">
            <v>177727.34999999998</v>
          </cell>
        </row>
        <row r="1937">
          <cell r="BJ1937">
            <v>39660.149999999994</v>
          </cell>
        </row>
        <row r="1939">
          <cell r="BJ1939">
            <v>249317.75</v>
          </cell>
        </row>
        <row r="1941">
          <cell r="BJ1941">
            <v>186909.9</v>
          </cell>
        </row>
        <row r="1943">
          <cell r="BJ1943">
            <v>21971.65</v>
          </cell>
        </row>
        <row r="1945">
          <cell r="BJ1945">
            <v>287391.8</v>
          </cell>
        </row>
        <row r="1947">
          <cell r="BJ1947">
            <v>69728.899999999994</v>
          </cell>
        </row>
        <row r="1949">
          <cell r="BJ1949">
            <v>102790.5</v>
          </cell>
        </row>
        <row r="1951">
          <cell r="BJ1951">
            <v>33123.65</v>
          </cell>
        </row>
        <row r="1953">
          <cell r="BJ1953">
            <v>66275.349999999991</v>
          </cell>
        </row>
        <row r="1955">
          <cell r="BJ1955">
            <v>262471.5</v>
          </cell>
        </row>
        <row r="1957">
          <cell r="BJ1957">
            <v>25543.309999999998</v>
          </cell>
        </row>
        <row r="1959">
          <cell r="BJ1959">
            <v>56222.400000000001</v>
          </cell>
        </row>
        <row r="1961">
          <cell r="BJ1961">
            <v>17917.150000000001</v>
          </cell>
        </row>
        <row r="1963">
          <cell r="BJ1963">
            <v>59506.799999999996</v>
          </cell>
        </row>
        <row r="1965">
          <cell r="BJ1965">
            <v>34351.049999999996</v>
          </cell>
        </row>
        <row r="1967">
          <cell r="BJ1967">
            <v>26060.15</v>
          </cell>
        </row>
        <row r="1969">
          <cell r="BJ1969">
            <v>99377.75</v>
          </cell>
        </row>
        <row r="1971">
          <cell r="BJ1971">
            <v>33435.600000000006</v>
          </cell>
        </row>
        <row r="1973">
          <cell r="BJ1973">
            <v>85704.650000000023</v>
          </cell>
        </row>
        <row r="1975">
          <cell r="BJ1975">
            <v>98055.150000000009</v>
          </cell>
        </row>
        <row r="1977">
          <cell r="BJ1977">
            <v>32142.75</v>
          </cell>
        </row>
        <row r="1979">
          <cell r="BJ1979">
            <v>55738.75</v>
          </cell>
        </row>
        <row r="1981">
          <cell r="BJ1981">
            <v>82575.8</v>
          </cell>
        </row>
        <row r="1983">
          <cell r="BJ1983">
            <v>542319.54999999993</v>
          </cell>
        </row>
        <row r="1985">
          <cell r="BJ1985">
            <v>60026.15</v>
          </cell>
        </row>
        <row r="1987">
          <cell r="BJ1987">
            <v>53435.25</v>
          </cell>
        </row>
        <row r="1989">
          <cell r="BJ1989">
            <v>687617.70000000007</v>
          </cell>
        </row>
        <row r="1991">
          <cell r="BJ1991">
            <v>67081.999999999985</v>
          </cell>
        </row>
        <row r="1993">
          <cell r="BJ1993">
            <v>53362.150000000009</v>
          </cell>
        </row>
        <row r="1995">
          <cell r="BJ1995">
            <v>255378.25</v>
          </cell>
        </row>
        <row r="1997">
          <cell r="BJ1997">
            <v>202678.25</v>
          </cell>
        </row>
        <row r="1999">
          <cell r="BJ1999">
            <v>250848.6</v>
          </cell>
        </row>
        <row r="2001">
          <cell r="BJ2001">
            <v>172146.25</v>
          </cell>
        </row>
        <row r="2003">
          <cell r="BJ2003">
            <v>20542.8</v>
          </cell>
        </row>
        <row r="2005">
          <cell r="BJ2005">
            <v>58949.2</v>
          </cell>
        </row>
        <row r="2007">
          <cell r="BJ2007">
            <v>92777.499999999985</v>
          </cell>
        </row>
        <row r="2009">
          <cell r="BJ2009">
            <v>843662.4</v>
          </cell>
        </row>
        <row r="2011">
          <cell r="BJ2011">
            <v>24531.85</v>
          </cell>
        </row>
        <row r="2013">
          <cell r="BJ2013">
            <v>349860.85000000003</v>
          </cell>
        </row>
        <row r="2015">
          <cell r="BJ2015">
            <v>42466</v>
          </cell>
        </row>
        <row r="2017">
          <cell r="BJ2017">
            <v>163963.29999999999</v>
          </cell>
        </row>
        <row r="2019">
          <cell r="BJ2019">
            <v>365293.45</v>
          </cell>
        </row>
        <row r="2020">
          <cell r="BJ2020">
            <v>0</v>
          </cell>
        </row>
        <row r="2021">
          <cell r="BJ2021">
            <v>0</v>
          </cell>
        </row>
        <row r="2022">
          <cell r="BJ2022">
            <v>0</v>
          </cell>
        </row>
        <row r="2023">
          <cell r="BJ2023">
            <v>0</v>
          </cell>
        </row>
        <row r="2024">
          <cell r="BJ2024">
            <v>0</v>
          </cell>
        </row>
        <row r="2025">
          <cell r="BJ2025">
            <v>0</v>
          </cell>
        </row>
        <row r="2026">
          <cell r="BJ2026">
            <v>0</v>
          </cell>
        </row>
        <row r="2027">
          <cell r="BJ2027">
            <v>0</v>
          </cell>
        </row>
        <row r="2028">
          <cell r="BJ2028">
            <v>0</v>
          </cell>
        </row>
        <row r="2029">
          <cell r="BJ2029">
            <v>0</v>
          </cell>
        </row>
        <row r="2030">
          <cell r="BJ2030">
            <v>0</v>
          </cell>
        </row>
        <row r="2031">
          <cell r="BJ2031">
            <v>0</v>
          </cell>
        </row>
        <row r="2032">
          <cell r="BJ2032">
            <v>0</v>
          </cell>
        </row>
        <row r="2033">
          <cell r="BJ2033">
            <v>0</v>
          </cell>
        </row>
        <row r="2034">
          <cell r="BJ2034">
            <v>0</v>
          </cell>
        </row>
        <row r="2035">
          <cell r="BJ2035">
            <v>0</v>
          </cell>
        </row>
        <row r="2036">
          <cell r="BJ2036">
            <v>0</v>
          </cell>
        </row>
        <row r="2037">
          <cell r="BJ2037">
            <v>0</v>
          </cell>
        </row>
        <row r="2038">
          <cell r="BJ2038">
            <v>0</v>
          </cell>
        </row>
        <row r="2039">
          <cell r="BJ2039">
            <v>0</v>
          </cell>
        </row>
        <row r="2040">
          <cell r="BJ2040">
            <v>0</v>
          </cell>
        </row>
        <row r="2041">
          <cell r="BJ2041">
            <v>0</v>
          </cell>
        </row>
        <row r="2042">
          <cell r="BJ2042">
            <v>0</v>
          </cell>
        </row>
        <row r="2043">
          <cell r="BJ2043">
            <v>0</v>
          </cell>
        </row>
        <row r="2044">
          <cell r="BJ2044">
            <v>0</v>
          </cell>
        </row>
        <row r="2045">
          <cell r="BJ2045">
            <v>0</v>
          </cell>
        </row>
        <row r="2046">
          <cell r="BJ2046">
            <v>0</v>
          </cell>
        </row>
        <row r="2047">
          <cell r="BJ2047">
            <v>0</v>
          </cell>
        </row>
        <row r="2048">
          <cell r="BJ2048">
            <v>0</v>
          </cell>
        </row>
        <row r="2049">
          <cell r="BJ2049">
            <v>0</v>
          </cell>
        </row>
        <row r="2050">
          <cell r="BJ2050">
            <v>0</v>
          </cell>
        </row>
        <row r="2051">
          <cell r="BJ2051">
            <v>0</v>
          </cell>
        </row>
        <row r="2052">
          <cell r="BJ2052">
            <v>0</v>
          </cell>
        </row>
        <row r="2053">
          <cell r="BJ2053">
            <v>0</v>
          </cell>
        </row>
        <row r="2054">
          <cell r="BJ2054">
            <v>0</v>
          </cell>
        </row>
        <row r="2055">
          <cell r="BJ2055">
            <v>0</v>
          </cell>
        </row>
        <row r="2056">
          <cell r="BJ2056">
            <v>0</v>
          </cell>
        </row>
        <row r="2057">
          <cell r="BJ2057">
            <v>0</v>
          </cell>
        </row>
        <row r="2058">
          <cell r="BJ2058">
            <v>0</v>
          </cell>
        </row>
        <row r="2059">
          <cell r="BJ2059">
            <v>0</v>
          </cell>
        </row>
        <row r="2060">
          <cell r="BJ2060">
            <v>0</v>
          </cell>
        </row>
        <row r="2061">
          <cell r="BJ2061">
            <v>0</v>
          </cell>
        </row>
        <row r="2062">
          <cell r="BJ2062">
            <v>0</v>
          </cell>
        </row>
        <row r="2063">
          <cell r="BJ2063">
            <v>0</v>
          </cell>
        </row>
        <row r="2064">
          <cell r="BJ2064">
            <v>0</v>
          </cell>
        </row>
        <row r="2065">
          <cell r="BJ2065">
            <v>0</v>
          </cell>
        </row>
        <row r="2066">
          <cell r="BJ2066">
            <v>0</v>
          </cell>
        </row>
        <row r="2067">
          <cell r="BJ2067">
            <v>0</v>
          </cell>
        </row>
        <row r="2068">
          <cell r="BJ2068">
            <v>0</v>
          </cell>
        </row>
        <row r="2069">
          <cell r="BJ2069">
            <v>0</v>
          </cell>
        </row>
        <row r="2070">
          <cell r="BJ2070">
            <v>0</v>
          </cell>
        </row>
        <row r="2071">
          <cell r="BJ2071">
            <v>0</v>
          </cell>
        </row>
        <row r="2072">
          <cell r="BJ2072">
            <v>0</v>
          </cell>
        </row>
        <row r="2073">
          <cell r="BJ2073">
            <v>0</v>
          </cell>
        </row>
        <row r="2074">
          <cell r="BJ2074">
            <v>0</v>
          </cell>
        </row>
        <row r="2075">
          <cell r="BJ2075">
            <v>0</v>
          </cell>
        </row>
        <row r="2076">
          <cell r="BJ2076">
            <v>0</v>
          </cell>
        </row>
        <row r="2077">
          <cell r="BJ2077">
            <v>0</v>
          </cell>
        </row>
        <row r="2078">
          <cell r="BJ2078">
            <v>0</v>
          </cell>
        </row>
        <row r="2079">
          <cell r="BJ2079">
            <v>0</v>
          </cell>
        </row>
        <row r="2080">
          <cell r="BJ2080">
            <v>0</v>
          </cell>
        </row>
        <row r="2081">
          <cell r="BJ2081">
            <v>0</v>
          </cell>
        </row>
        <row r="2082">
          <cell r="BJ2082">
            <v>0</v>
          </cell>
        </row>
        <row r="2083">
          <cell r="BJ2083">
            <v>0</v>
          </cell>
        </row>
        <row r="2084">
          <cell r="BJ2084">
            <v>0</v>
          </cell>
        </row>
        <row r="2085">
          <cell r="BJ2085">
            <v>0</v>
          </cell>
        </row>
        <row r="2086">
          <cell r="BJ2086">
            <v>0</v>
          </cell>
        </row>
        <row r="2087">
          <cell r="BJ2087">
            <v>0</v>
          </cell>
        </row>
        <row r="2088">
          <cell r="BJ2088">
            <v>0</v>
          </cell>
        </row>
        <row r="2089">
          <cell r="BJ2089">
            <v>0</v>
          </cell>
        </row>
        <row r="2090">
          <cell r="BJ2090">
            <v>0</v>
          </cell>
        </row>
        <row r="2091">
          <cell r="BJ2091">
            <v>0</v>
          </cell>
        </row>
        <row r="2092">
          <cell r="BJ2092">
            <v>0</v>
          </cell>
        </row>
        <row r="2093">
          <cell r="BJ2093">
            <v>0</v>
          </cell>
        </row>
        <row r="2094">
          <cell r="BJ2094">
            <v>0</v>
          </cell>
        </row>
        <row r="2095">
          <cell r="BJ2095">
            <v>0</v>
          </cell>
        </row>
        <row r="2096">
          <cell r="BJ2096">
            <v>0</v>
          </cell>
        </row>
        <row r="2097">
          <cell r="BJ2097">
            <v>0</v>
          </cell>
        </row>
        <row r="2098">
          <cell r="BJ2098">
            <v>0</v>
          </cell>
        </row>
        <row r="2099">
          <cell r="BJ2099">
            <v>0</v>
          </cell>
        </row>
        <row r="2100">
          <cell r="BJ2100">
            <v>0</v>
          </cell>
        </row>
        <row r="2101">
          <cell r="BJ2101">
            <v>0</v>
          </cell>
        </row>
        <row r="2102">
          <cell r="BJ2102">
            <v>0</v>
          </cell>
        </row>
        <row r="2103">
          <cell r="BJ2103">
            <v>0</v>
          </cell>
        </row>
        <row r="2104">
          <cell r="BJ2104">
            <v>0</v>
          </cell>
        </row>
        <row r="2105">
          <cell r="BJ2105">
            <v>0</v>
          </cell>
        </row>
        <row r="2106">
          <cell r="BJ2106">
            <v>0</v>
          </cell>
        </row>
        <row r="2107">
          <cell r="BJ2107">
            <v>0</v>
          </cell>
        </row>
        <row r="2108">
          <cell r="BJ2108">
            <v>0</v>
          </cell>
        </row>
        <row r="2109">
          <cell r="BJ2109">
            <v>0</v>
          </cell>
        </row>
        <row r="2110">
          <cell r="BJ2110">
            <v>0</v>
          </cell>
        </row>
        <row r="2111">
          <cell r="BJ2111">
            <v>0</v>
          </cell>
        </row>
        <row r="2112">
          <cell r="BJ2112">
            <v>0</v>
          </cell>
        </row>
        <row r="2113">
          <cell r="BJ2113">
            <v>0</v>
          </cell>
        </row>
        <row r="2114">
          <cell r="BJ2114">
            <v>0</v>
          </cell>
        </row>
        <row r="2115">
          <cell r="BJ2115">
            <v>0</v>
          </cell>
        </row>
        <row r="2116">
          <cell r="BJ2116">
            <v>0</v>
          </cell>
        </row>
        <row r="2117">
          <cell r="BJ2117">
            <v>0</v>
          </cell>
        </row>
        <row r="2118">
          <cell r="BJ2118">
            <v>0</v>
          </cell>
        </row>
        <row r="2119">
          <cell r="BJ2119">
            <v>0</v>
          </cell>
        </row>
        <row r="2120">
          <cell r="BJ2120">
            <v>0</v>
          </cell>
        </row>
        <row r="2121">
          <cell r="BJ2121">
            <v>0</v>
          </cell>
        </row>
        <row r="2122">
          <cell r="BJ2122">
            <v>0</v>
          </cell>
        </row>
        <row r="2123">
          <cell r="BJ2123">
            <v>0</v>
          </cell>
        </row>
        <row r="2124">
          <cell r="BJ2124">
            <v>0</v>
          </cell>
        </row>
        <row r="2125">
          <cell r="BJ2125">
            <v>0</v>
          </cell>
        </row>
        <row r="2126">
          <cell r="BJ2126">
            <v>0</v>
          </cell>
        </row>
        <row r="2127">
          <cell r="BJ2127">
            <v>0</v>
          </cell>
        </row>
        <row r="2128">
          <cell r="BJ2128">
            <v>0</v>
          </cell>
        </row>
        <row r="2129">
          <cell r="BJ2129">
            <v>0</v>
          </cell>
        </row>
        <row r="2130">
          <cell r="BJ2130">
            <v>0</v>
          </cell>
        </row>
        <row r="2131">
          <cell r="BJ2131">
            <v>0</v>
          </cell>
        </row>
        <row r="2132">
          <cell r="BJ2132">
            <v>0</v>
          </cell>
        </row>
        <row r="2134">
          <cell r="BJ2134">
            <v>8466086.6600000001</v>
          </cell>
        </row>
        <row r="2136">
          <cell r="BJ2136">
            <v>19351057.000000004</v>
          </cell>
        </row>
        <row r="2137">
          <cell r="BJ2137">
            <v>0</v>
          </cell>
        </row>
        <row r="2138">
          <cell r="BJ2138">
            <v>0</v>
          </cell>
        </row>
        <row r="2139">
          <cell r="BJ2139">
            <v>0</v>
          </cell>
        </row>
        <row r="2140">
          <cell r="BJ2140">
            <v>0</v>
          </cell>
        </row>
        <row r="2141">
          <cell r="BJ2141">
            <v>0</v>
          </cell>
        </row>
        <row r="2142">
          <cell r="BJ2142">
            <v>0</v>
          </cell>
        </row>
        <row r="2143">
          <cell r="BJ2143">
            <v>0</v>
          </cell>
        </row>
        <row r="2144">
          <cell r="BJ2144">
            <v>1300000</v>
          </cell>
        </row>
        <row r="2145">
          <cell r="BJ2145">
            <v>0</v>
          </cell>
        </row>
        <row r="2146">
          <cell r="BJ2146">
            <v>0</v>
          </cell>
        </row>
        <row r="2147">
          <cell r="BJ2147">
            <v>0</v>
          </cell>
        </row>
        <row r="2148">
          <cell r="BJ2148">
            <v>0</v>
          </cell>
        </row>
        <row r="2149">
          <cell r="BJ2149">
            <v>0</v>
          </cell>
        </row>
        <row r="2150">
          <cell r="BJ2150">
            <v>0</v>
          </cell>
        </row>
        <row r="2151">
          <cell r="BJ2151">
            <v>0</v>
          </cell>
        </row>
        <row r="2152">
          <cell r="BJ2152">
            <v>0</v>
          </cell>
        </row>
        <row r="2153">
          <cell r="BJ2153">
            <v>0</v>
          </cell>
        </row>
        <row r="2154">
          <cell r="BJ2154">
            <v>0</v>
          </cell>
        </row>
        <row r="2155">
          <cell r="BJ2155">
            <v>0</v>
          </cell>
        </row>
        <row r="2156">
          <cell r="BJ2156">
            <v>0</v>
          </cell>
        </row>
        <row r="2157">
          <cell r="BJ2157">
            <v>0</v>
          </cell>
        </row>
        <row r="2158">
          <cell r="BJ2158">
            <v>0</v>
          </cell>
        </row>
        <row r="2159">
          <cell r="BJ2159">
            <v>0</v>
          </cell>
        </row>
        <row r="2160">
          <cell r="BJ2160">
            <v>0</v>
          </cell>
        </row>
        <row r="2161">
          <cell r="BJ2161">
            <v>0</v>
          </cell>
        </row>
        <row r="2162">
          <cell r="BJ2162">
            <v>0</v>
          </cell>
        </row>
        <row r="2163">
          <cell r="BJ2163">
            <v>0</v>
          </cell>
        </row>
        <row r="2164">
          <cell r="BJ2164">
            <v>0</v>
          </cell>
        </row>
        <row r="2165">
          <cell r="BJ2165">
            <v>0</v>
          </cell>
        </row>
        <row r="2166">
          <cell r="BJ2166">
            <v>0</v>
          </cell>
        </row>
        <row r="2167">
          <cell r="BJ2167">
            <v>0</v>
          </cell>
        </row>
        <row r="2168">
          <cell r="BJ2168">
            <v>0</v>
          </cell>
        </row>
        <row r="2169">
          <cell r="BJ2169">
            <v>0</v>
          </cell>
        </row>
        <row r="2170">
          <cell r="BJ2170">
            <v>0</v>
          </cell>
        </row>
        <row r="2171">
          <cell r="BJ2171">
            <v>0</v>
          </cell>
        </row>
        <row r="2172">
          <cell r="BJ2172">
            <v>0</v>
          </cell>
        </row>
        <row r="2173">
          <cell r="BJ2173">
            <v>0</v>
          </cell>
        </row>
        <row r="2174">
          <cell r="BJ2174">
            <v>0</v>
          </cell>
        </row>
        <row r="2175">
          <cell r="BJ2175">
            <v>0</v>
          </cell>
        </row>
        <row r="2176">
          <cell r="BJ2176">
            <v>0</v>
          </cell>
        </row>
        <row r="2177">
          <cell r="BJ2177">
            <v>0</v>
          </cell>
        </row>
        <row r="2178">
          <cell r="BJ2178">
            <v>0</v>
          </cell>
        </row>
        <row r="2179">
          <cell r="BJ2179">
            <v>0</v>
          </cell>
        </row>
        <row r="2180">
          <cell r="BJ2180">
            <v>0</v>
          </cell>
        </row>
        <row r="2181">
          <cell r="BJ2181">
            <v>0</v>
          </cell>
        </row>
        <row r="2182">
          <cell r="BJ2182">
            <v>0</v>
          </cell>
        </row>
        <row r="2183">
          <cell r="BJ2183">
            <v>0</v>
          </cell>
        </row>
        <row r="2184">
          <cell r="BJ2184">
            <v>0</v>
          </cell>
        </row>
        <row r="2185">
          <cell r="BJ2185">
            <v>0</v>
          </cell>
        </row>
        <row r="2186">
          <cell r="BJ2186">
            <v>0</v>
          </cell>
        </row>
        <row r="2187">
          <cell r="BJ2187">
            <v>0</v>
          </cell>
        </row>
        <row r="2188">
          <cell r="BJ2188">
            <v>0</v>
          </cell>
        </row>
        <row r="2189">
          <cell r="BJ2189">
            <v>0</v>
          </cell>
        </row>
        <row r="2190">
          <cell r="BJ2190">
            <v>0</v>
          </cell>
        </row>
        <row r="2191">
          <cell r="BJ2191">
            <v>0</v>
          </cell>
        </row>
        <row r="2192">
          <cell r="BJ2192">
            <v>0</v>
          </cell>
        </row>
        <row r="2193">
          <cell r="BJ2193">
            <v>0</v>
          </cell>
        </row>
        <row r="2194">
          <cell r="BJ2194">
            <v>0</v>
          </cell>
        </row>
        <row r="2195">
          <cell r="BJ2195">
            <v>0</v>
          </cell>
        </row>
        <row r="2196">
          <cell r="BJ2196">
            <v>0</v>
          </cell>
        </row>
        <row r="2197">
          <cell r="BJ2197">
            <v>0</v>
          </cell>
        </row>
        <row r="2198">
          <cell r="BJ2198">
            <v>0</v>
          </cell>
        </row>
        <row r="2199">
          <cell r="BJ2199">
            <v>0</v>
          </cell>
        </row>
        <row r="2200">
          <cell r="BJ2200">
            <v>0</v>
          </cell>
        </row>
        <row r="2201">
          <cell r="BJ2201">
            <v>0</v>
          </cell>
        </row>
        <row r="2202">
          <cell r="BJ2202">
            <v>0</v>
          </cell>
        </row>
        <row r="2203">
          <cell r="BJ2203">
            <v>0</v>
          </cell>
        </row>
        <row r="2204">
          <cell r="BJ2204">
            <v>0</v>
          </cell>
        </row>
        <row r="2205">
          <cell r="BJ2205">
            <v>0</v>
          </cell>
        </row>
        <row r="2206">
          <cell r="BJ2206">
            <v>0</v>
          </cell>
        </row>
        <row r="2207">
          <cell r="BJ2207">
            <v>0</v>
          </cell>
        </row>
        <row r="2208">
          <cell r="BJ2208">
            <v>0</v>
          </cell>
        </row>
        <row r="2209">
          <cell r="BJ2209">
            <v>0</v>
          </cell>
        </row>
        <row r="2210">
          <cell r="BJ2210">
            <v>0</v>
          </cell>
        </row>
        <row r="2211">
          <cell r="BJ2211">
            <v>0</v>
          </cell>
        </row>
        <row r="2212">
          <cell r="BJ2212">
            <v>0</v>
          </cell>
        </row>
        <row r="2213">
          <cell r="BJ2213">
            <v>0</v>
          </cell>
        </row>
        <row r="2214">
          <cell r="BJ2214">
            <v>0</v>
          </cell>
        </row>
        <row r="2215">
          <cell r="BJ2215">
            <v>0</v>
          </cell>
        </row>
        <row r="2216">
          <cell r="BJ2216">
            <v>0</v>
          </cell>
        </row>
        <row r="2217">
          <cell r="BJ2217">
            <v>0</v>
          </cell>
        </row>
        <row r="2218">
          <cell r="BJ2218">
            <v>0</v>
          </cell>
        </row>
        <row r="2219">
          <cell r="BJ2219">
            <v>0</v>
          </cell>
        </row>
        <row r="2220">
          <cell r="BJ2220">
            <v>0</v>
          </cell>
        </row>
        <row r="2221">
          <cell r="BJ2221">
            <v>0</v>
          </cell>
        </row>
        <row r="2222">
          <cell r="BJ2222">
            <v>0</v>
          </cell>
        </row>
        <row r="2223">
          <cell r="BJ2223">
            <v>0</v>
          </cell>
        </row>
        <row r="2224">
          <cell r="BJ2224">
            <v>0</v>
          </cell>
        </row>
        <row r="2225">
          <cell r="BJ2225">
            <v>0</v>
          </cell>
        </row>
        <row r="2226">
          <cell r="BJ2226">
            <v>0</v>
          </cell>
        </row>
        <row r="2227">
          <cell r="BJ2227">
            <v>0</v>
          </cell>
        </row>
        <row r="2228">
          <cell r="BJ2228">
            <v>0</v>
          </cell>
        </row>
        <row r="2229">
          <cell r="BJ2229">
            <v>0</v>
          </cell>
        </row>
        <row r="2230">
          <cell r="BJ2230">
            <v>0</v>
          </cell>
        </row>
        <row r="2231">
          <cell r="BJ2231">
            <v>0</v>
          </cell>
        </row>
        <row r="2232">
          <cell r="BJ2232">
            <v>0</v>
          </cell>
        </row>
        <row r="2233">
          <cell r="BJ2233">
            <v>0</v>
          </cell>
        </row>
        <row r="2234">
          <cell r="BJ2234">
            <v>0</v>
          </cell>
        </row>
        <row r="2235">
          <cell r="BJ2235">
            <v>0</v>
          </cell>
        </row>
        <row r="2236">
          <cell r="BJ2236">
            <v>0</v>
          </cell>
        </row>
        <row r="2237">
          <cell r="BJ2237">
            <v>0</v>
          </cell>
        </row>
        <row r="2238">
          <cell r="BJ2238">
            <v>0</v>
          </cell>
        </row>
        <row r="2239">
          <cell r="BJ2239">
            <v>0</v>
          </cell>
        </row>
        <row r="2240">
          <cell r="BJ2240">
            <v>0</v>
          </cell>
        </row>
        <row r="2241">
          <cell r="BJ2241">
            <v>0</v>
          </cell>
        </row>
        <row r="2242">
          <cell r="BJ2242">
            <v>0</v>
          </cell>
        </row>
        <row r="2243">
          <cell r="BJ2243">
            <v>0</v>
          </cell>
        </row>
        <row r="2244">
          <cell r="BJ2244">
            <v>0</v>
          </cell>
        </row>
        <row r="2245">
          <cell r="BJ2245">
            <v>0</v>
          </cell>
        </row>
        <row r="2246">
          <cell r="BJ2246">
            <v>0</v>
          </cell>
        </row>
        <row r="2247">
          <cell r="BJ2247">
            <v>0</v>
          </cell>
        </row>
        <row r="2248">
          <cell r="BJ2248">
            <v>0</v>
          </cell>
        </row>
        <row r="2249">
          <cell r="BJ2249">
            <v>0</v>
          </cell>
        </row>
        <row r="2250">
          <cell r="BJ2250">
            <v>0</v>
          </cell>
        </row>
        <row r="2251">
          <cell r="BJ2251">
            <v>0</v>
          </cell>
        </row>
        <row r="2253">
          <cell r="BJ2253">
            <v>3465513.0000000005</v>
          </cell>
        </row>
        <row r="2255">
          <cell r="BJ2255">
            <v>15205196.949999997</v>
          </cell>
        </row>
        <row r="2257">
          <cell r="BJ2257">
            <v>9483571.5499999989</v>
          </cell>
        </row>
        <row r="2259">
          <cell r="BJ2259">
            <v>1520519.95</v>
          </cell>
        </row>
        <row r="2260">
          <cell r="BJ2260">
            <v>0</v>
          </cell>
        </row>
        <row r="2262">
          <cell r="BJ2262">
            <v>1520519.9500000002</v>
          </cell>
        </row>
        <row r="2264">
          <cell r="BJ2264">
            <v>12094376</v>
          </cell>
        </row>
        <row r="2266">
          <cell r="BJ2266">
            <v>6520112</v>
          </cell>
        </row>
        <row r="2268">
          <cell r="BJ2268">
            <v>8362328.8999999994</v>
          </cell>
        </row>
        <row r="2270">
          <cell r="BJ2270">
            <v>1824623.6</v>
          </cell>
        </row>
        <row r="2272">
          <cell r="BJ2272">
            <v>5381785.2000000002</v>
          </cell>
        </row>
        <row r="2274">
          <cell r="BJ2274">
            <v>4258424</v>
          </cell>
        </row>
        <row r="2276">
          <cell r="BJ2276">
            <v>3374076.7</v>
          </cell>
        </row>
        <row r="2278">
          <cell r="BJ2278">
            <v>64334618.317278087</v>
          </cell>
        </row>
        <row r="2279">
          <cell r="BJ2279">
            <v>0</v>
          </cell>
        </row>
        <row r="2281">
          <cell r="BJ2281">
            <v>1042326.01</v>
          </cell>
        </row>
        <row r="2282">
          <cell r="BJ2282">
            <v>0</v>
          </cell>
        </row>
        <row r="2284">
          <cell r="BJ2284">
            <v>574940</v>
          </cell>
        </row>
        <row r="2286">
          <cell r="BJ2286">
            <v>21250</v>
          </cell>
        </row>
        <row r="2288">
          <cell r="BJ2288">
            <v>243955.1</v>
          </cell>
        </row>
        <row r="2290">
          <cell r="BJ2290">
            <v>28635.95</v>
          </cell>
        </row>
        <row r="2292">
          <cell r="BJ2292">
            <v>94188.200000000012</v>
          </cell>
        </row>
        <row r="2294">
          <cell r="BJ2294">
            <v>170000</v>
          </cell>
        </row>
        <row r="2296">
          <cell r="BJ2296">
            <v>153327.25</v>
          </cell>
        </row>
        <row r="2298">
          <cell r="BJ2298">
            <v>100187.49</v>
          </cell>
        </row>
        <row r="2300">
          <cell r="BJ2300">
            <v>368347.5</v>
          </cell>
        </row>
        <row r="2302">
          <cell r="BJ2302">
            <v>85000</v>
          </cell>
        </row>
        <row r="2304">
          <cell r="BJ2304">
            <v>285719.84999999998</v>
          </cell>
        </row>
        <row r="2305">
          <cell r="BJ2305">
            <v>0</v>
          </cell>
        </row>
        <row r="2306">
          <cell r="BJ2306">
            <v>0</v>
          </cell>
        </row>
        <row r="2307">
          <cell r="BJ2307">
            <v>0</v>
          </cell>
        </row>
        <row r="2308">
          <cell r="BJ2308">
            <v>0</v>
          </cell>
        </row>
        <row r="2309">
          <cell r="BJ2309">
            <v>0</v>
          </cell>
        </row>
        <row r="2310">
          <cell r="BJ2310">
            <v>0</v>
          </cell>
        </row>
        <row r="2311">
          <cell r="BJ2311">
            <v>0</v>
          </cell>
        </row>
        <row r="2312">
          <cell r="BJ2312">
            <v>0</v>
          </cell>
        </row>
        <row r="2313">
          <cell r="BJ2313">
            <v>0</v>
          </cell>
        </row>
        <row r="2314">
          <cell r="BJ2314">
            <v>0</v>
          </cell>
        </row>
        <row r="2315">
          <cell r="BJ2315">
            <v>0</v>
          </cell>
        </row>
        <row r="2317">
          <cell r="BJ2317">
            <v>39666.100000000006</v>
          </cell>
        </row>
        <row r="2319">
          <cell r="BJ2319">
            <v>393868.75</v>
          </cell>
        </row>
        <row r="2321">
          <cell r="BJ2321">
            <v>416500</v>
          </cell>
        </row>
        <row r="2323">
          <cell r="BJ2323">
            <v>3551380.75</v>
          </cell>
        </row>
        <row r="2325">
          <cell r="BJ2325">
            <v>39666.100000000006</v>
          </cell>
        </row>
        <row r="2327">
          <cell r="BJ2327">
            <v>742730.5</v>
          </cell>
        </row>
        <row r="2329">
          <cell r="BJ2329">
            <v>288936.64</v>
          </cell>
        </row>
        <row r="2331">
          <cell r="BJ2331">
            <v>557487.80000000005</v>
          </cell>
        </row>
        <row r="2333">
          <cell r="BJ2333">
            <v>39666.100000000006</v>
          </cell>
        </row>
        <row r="2335">
          <cell r="BJ2335">
            <v>37352.82</v>
          </cell>
        </row>
        <row r="2337">
          <cell r="BJ2337">
            <v>4144600</v>
          </cell>
        </row>
        <row r="2339">
          <cell r="BJ2339">
            <v>2722839.01</v>
          </cell>
        </row>
        <row r="2341">
          <cell r="BJ2341">
            <v>376412.99</v>
          </cell>
        </row>
        <row r="2343">
          <cell r="BJ2343">
            <v>1567109.3</v>
          </cell>
        </row>
        <row r="2345">
          <cell r="BJ2345">
            <v>39666.1</v>
          </cell>
        </row>
        <row r="2347">
          <cell r="BJ2347">
            <v>1145800</v>
          </cell>
        </row>
        <row r="2349">
          <cell r="BJ2349">
            <v>39666.1</v>
          </cell>
        </row>
        <row r="2351">
          <cell r="BJ2351">
            <v>39666.1</v>
          </cell>
        </row>
        <row r="2353">
          <cell r="BJ2353">
            <v>39666.100000000006</v>
          </cell>
        </row>
        <row r="2355">
          <cell r="BJ2355">
            <v>2565300</v>
          </cell>
        </row>
        <row r="2357">
          <cell r="BJ2357">
            <v>39666.1</v>
          </cell>
        </row>
        <row r="2358">
          <cell r="BJ2358">
            <v>0</v>
          </cell>
        </row>
        <row r="2359">
          <cell r="BJ2359">
            <v>0</v>
          </cell>
        </row>
        <row r="2360">
          <cell r="BJ2360">
            <v>0</v>
          </cell>
        </row>
        <row r="2361">
          <cell r="BJ2361">
            <v>0</v>
          </cell>
        </row>
        <row r="2362">
          <cell r="BJ2362">
            <v>0</v>
          </cell>
        </row>
        <row r="2363">
          <cell r="BJ2363">
            <v>0</v>
          </cell>
        </row>
        <row r="2364">
          <cell r="BJ2364">
            <v>0</v>
          </cell>
        </row>
        <row r="2365">
          <cell r="BJ2365">
            <v>0</v>
          </cell>
        </row>
        <row r="2366">
          <cell r="BJ2366">
            <v>0</v>
          </cell>
        </row>
        <row r="2367">
          <cell r="BJ2367">
            <v>0</v>
          </cell>
        </row>
        <row r="2368">
          <cell r="BJ2368">
            <v>0</v>
          </cell>
        </row>
        <row r="2369">
          <cell r="BJ2369">
            <v>0</v>
          </cell>
        </row>
        <row r="2370">
          <cell r="BJ2370">
            <v>0</v>
          </cell>
        </row>
        <row r="2371">
          <cell r="BJ2371">
            <v>0</v>
          </cell>
        </row>
        <row r="2372">
          <cell r="BJ2372">
            <v>0</v>
          </cell>
        </row>
        <row r="2373">
          <cell r="BJ2373">
            <v>0</v>
          </cell>
        </row>
        <row r="2374">
          <cell r="BJ2374">
            <v>0</v>
          </cell>
        </row>
        <row r="2375">
          <cell r="BJ2375">
            <v>0</v>
          </cell>
        </row>
        <row r="2376">
          <cell r="BJ2376">
            <v>0</v>
          </cell>
        </row>
        <row r="2377">
          <cell r="BJ2377">
            <v>0</v>
          </cell>
        </row>
        <row r="2378">
          <cell r="BJ2378">
            <v>0</v>
          </cell>
        </row>
        <row r="2380">
          <cell r="BJ2380">
            <v>1427999.9900000002</v>
          </cell>
        </row>
        <row r="2382">
          <cell r="BJ2382">
            <v>5907500</v>
          </cell>
        </row>
        <row r="2384">
          <cell r="BJ2384">
            <v>110500</v>
          </cell>
        </row>
        <row r="2386">
          <cell r="BJ2386">
            <v>12182119.25</v>
          </cell>
        </row>
        <row r="2388">
          <cell r="BJ2388">
            <v>119000</v>
          </cell>
        </row>
        <row r="2389">
          <cell r="BJ2389">
            <v>0</v>
          </cell>
        </row>
        <row r="2390">
          <cell r="BJ2390">
            <v>0</v>
          </cell>
        </row>
        <row r="2391">
          <cell r="BJ2391">
            <v>0</v>
          </cell>
        </row>
        <row r="2392">
          <cell r="BJ2392">
            <v>0</v>
          </cell>
        </row>
        <row r="2393">
          <cell r="BJ2393">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sejuma_sanemeja_prognozes"/>
      <sheetName val="EM_rezerves_ēkas_4.2.1."/>
      <sheetName val="MP iesniegšanas prognozes"/>
      <sheetName val="MP iesniegšana"/>
      <sheetName val="SI2018_izpilde_PV_Fonds"/>
      <sheetName val="PIMPIG_AV"/>
      <sheetName val="PIMPIG_SP"/>
      <sheetName val="PIMPIG_2019-2023_SN"/>
      <sheetName val="Avansi"/>
      <sheetName val="atlases_statu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ow r="3">
          <cell r="C3" t="str">
            <v>Projekta statuss</v>
          </cell>
          <cell r="D3" t="str">
            <v>Finansējuma avots</v>
          </cell>
        </row>
        <row r="4">
          <cell r="C4"/>
          <cell r="D4"/>
        </row>
        <row r="5">
          <cell r="C5"/>
          <cell r="D5"/>
        </row>
        <row r="6">
          <cell r="C6"/>
          <cell r="D6" t="str">
            <v>Projekts</v>
          </cell>
        </row>
        <row r="7">
          <cell r="C7" t="str">
            <v>Noraidīts</v>
          </cell>
          <cell r="D7" t="str">
            <v>1.1.1.1/16/A/002</v>
          </cell>
        </row>
        <row r="8">
          <cell r="C8" t="str">
            <v>Noraidīts</v>
          </cell>
          <cell r="D8" t="str">
            <v>1.1.1.1/16/A/005</v>
          </cell>
        </row>
        <row r="9">
          <cell r="C9" t="str">
            <v>Noraidīts</v>
          </cell>
          <cell r="D9" t="str">
            <v>1.1.1.1/16/A/006</v>
          </cell>
        </row>
        <row r="10">
          <cell r="C10" t="str">
            <v>Noraidīts</v>
          </cell>
          <cell r="D10" t="str">
            <v>1.1.1.1/16/A/009</v>
          </cell>
        </row>
        <row r="11">
          <cell r="C11" t="str">
            <v>Noraidīts</v>
          </cell>
          <cell r="D11" t="str">
            <v>1.1.1.1/16/A/011</v>
          </cell>
        </row>
        <row r="12">
          <cell r="C12" t="str">
            <v>Noraidīts</v>
          </cell>
          <cell r="D12" t="str">
            <v>1.1.1.1/16/A/014</v>
          </cell>
        </row>
        <row r="13">
          <cell r="C13" t="str">
            <v>Noraidīts</v>
          </cell>
          <cell r="D13" t="str">
            <v>1.1.1.1/16/A/017</v>
          </cell>
        </row>
        <row r="14">
          <cell r="C14" t="str">
            <v>Noraidīts</v>
          </cell>
          <cell r="D14" t="str">
            <v>1.1.1.1/16/A/018</v>
          </cell>
        </row>
        <row r="15">
          <cell r="C15" t="str">
            <v>Noraidīts</v>
          </cell>
          <cell r="D15" t="str">
            <v>1.1.1.1/16/A/019</v>
          </cell>
        </row>
        <row r="16">
          <cell r="C16" t="str">
            <v>Noraidīts</v>
          </cell>
          <cell r="D16" t="str">
            <v>1.1.1.1/16/A/021</v>
          </cell>
        </row>
        <row r="17">
          <cell r="C17" t="str">
            <v>Noraidīts</v>
          </cell>
          <cell r="D17" t="str">
            <v>1.1.1.1/16/A/022</v>
          </cell>
        </row>
        <row r="18">
          <cell r="C18" t="str">
            <v>Noraidīts</v>
          </cell>
          <cell r="D18" t="str">
            <v>1.1.1.1/16/A/023</v>
          </cell>
        </row>
        <row r="19">
          <cell r="C19" t="str">
            <v>Noraidīts</v>
          </cell>
          <cell r="D19" t="str">
            <v>1.1.1.1/16/A/024</v>
          </cell>
        </row>
        <row r="20">
          <cell r="C20" t="str">
            <v>Noraidīts</v>
          </cell>
          <cell r="D20" t="str">
            <v>1.1.1.1/16/A/026</v>
          </cell>
        </row>
        <row r="21">
          <cell r="C21" t="str">
            <v>Noraidīts</v>
          </cell>
          <cell r="D21" t="str">
            <v>1.1.1.1/16/A/027</v>
          </cell>
        </row>
        <row r="22">
          <cell r="C22" t="str">
            <v>Noraidīts</v>
          </cell>
          <cell r="D22" t="str">
            <v>1.1.1.1/16/A/028</v>
          </cell>
        </row>
        <row r="23">
          <cell r="C23" t="str">
            <v>Noraidīts</v>
          </cell>
          <cell r="D23" t="str">
            <v>1.1.1.1/16/A/029</v>
          </cell>
        </row>
        <row r="24">
          <cell r="C24" t="str">
            <v>Noraidīts</v>
          </cell>
          <cell r="D24" t="str">
            <v>1.1.1.1/16/A/030</v>
          </cell>
        </row>
        <row r="25">
          <cell r="C25" t="str">
            <v>Noraidīts</v>
          </cell>
          <cell r="D25" t="str">
            <v>1.1.1.1/16/A/032</v>
          </cell>
        </row>
        <row r="26">
          <cell r="C26" t="str">
            <v>Noraidīts</v>
          </cell>
          <cell r="D26" t="str">
            <v>1.1.1.1/16/A/033</v>
          </cell>
        </row>
        <row r="27">
          <cell r="C27" t="str">
            <v>Noraidīts</v>
          </cell>
          <cell r="D27" t="str">
            <v>1.1.1.1/16/A/034</v>
          </cell>
        </row>
        <row r="28">
          <cell r="C28" t="str">
            <v>Noraidīts</v>
          </cell>
          <cell r="D28" t="str">
            <v>1.1.1.1/16/A/035</v>
          </cell>
        </row>
        <row r="29">
          <cell r="C29" t="str">
            <v>Noraidīts</v>
          </cell>
          <cell r="D29" t="str">
            <v>1.1.1.1/16/A/036</v>
          </cell>
        </row>
        <row r="30">
          <cell r="C30" t="str">
            <v>Noraidīts</v>
          </cell>
          <cell r="D30" t="str">
            <v>1.1.1.1/16/A/037</v>
          </cell>
        </row>
        <row r="31">
          <cell r="C31" t="str">
            <v>Noraidīts</v>
          </cell>
          <cell r="D31" t="str">
            <v>1.1.1.1/16/A/038</v>
          </cell>
        </row>
        <row r="32">
          <cell r="C32" t="str">
            <v>Noraidīts</v>
          </cell>
          <cell r="D32" t="str">
            <v>1.1.1.1/16/A/039</v>
          </cell>
        </row>
        <row r="33">
          <cell r="C33" t="str">
            <v>Noraidīts</v>
          </cell>
          <cell r="D33" t="str">
            <v>1.1.1.1/16/A/041</v>
          </cell>
        </row>
        <row r="34">
          <cell r="C34" t="str">
            <v>Noraidīts</v>
          </cell>
          <cell r="D34" t="str">
            <v>1.1.1.1/16/A/043</v>
          </cell>
        </row>
        <row r="35">
          <cell r="C35" t="str">
            <v>Noraidīts</v>
          </cell>
          <cell r="D35" t="str">
            <v>1.1.1.1/16/A/045</v>
          </cell>
        </row>
        <row r="36">
          <cell r="C36" t="str">
            <v>Noraidīts</v>
          </cell>
          <cell r="D36" t="str">
            <v>1.1.1.1/16/A/049</v>
          </cell>
        </row>
        <row r="37">
          <cell r="C37" t="str">
            <v>Noraidīts</v>
          </cell>
          <cell r="D37" t="str">
            <v>1.1.1.1/16/A/051</v>
          </cell>
        </row>
        <row r="38">
          <cell r="C38" t="str">
            <v>Noraidīts</v>
          </cell>
          <cell r="D38" t="str">
            <v>1.1.1.1/16/A/052</v>
          </cell>
        </row>
        <row r="39">
          <cell r="C39" t="str">
            <v>Noraidīts</v>
          </cell>
          <cell r="D39" t="str">
            <v>1.1.1.1/16/A/053</v>
          </cell>
        </row>
        <row r="40">
          <cell r="C40" t="str">
            <v>Noraidīts</v>
          </cell>
          <cell r="D40" t="str">
            <v>1.1.1.1/16/A/056</v>
          </cell>
        </row>
        <row r="41">
          <cell r="C41" t="str">
            <v>Noraidīts</v>
          </cell>
          <cell r="D41" t="str">
            <v>1.1.1.1/16/A/057</v>
          </cell>
        </row>
        <row r="42">
          <cell r="C42" t="str">
            <v>Noraidīts</v>
          </cell>
          <cell r="D42" t="str">
            <v>1.1.1.1/16/A/058</v>
          </cell>
        </row>
        <row r="43">
          <cell r="C43" t="str">
            <v>Noraidīts</v>
          </cell>
          <cell r="D43" t="str">
            <v>1.1.1.1/16/A/059</v>
          </cell>
        </row>
        <row r="44">
          <cell r="C44" t="str">
            <v>Noraidīts</v>
          </cell>
          <cell r="D44" t="str">
            <v>1.1.1.1/16/A/060</v>
          </cell>
        </row>
        <row r="45">
          <cell r="C45" t="str">
            <v>Noraidīts</v>
          </cell>
          <cell r="D45" t="str">
            <v>1.1.1.1/16/A/061</v>
          </cell>
        </row>
        <row r="46">
          <cell r="C46" t="str">
            <v>Noraidīts</v>
          </cell>
          <cell r="D46" t="str">
            <v>1.1.1.1/16/A/062</v>
          </cell>
        </row>
        <row r="47">
          <cell r="C47" t="str">
            <v>Noraidīts</v>
          </cell>
          <cell r="D47" t="str">
            <v>1.1.1.1/16/A/063</v>
          </cell>
        </row>
        <row r="48">
          <cell r="C48" t="str">
            <v>Noraidīts</v>
          </cell>
          <cell r="D48" t="str">
            <v>1.1.1.1/16/A/064</v>
          </cell>
        </row>
        <row r="49">
          <cell r="C49" t="str">
            <v>Noraidīts</v>
          </cell>
          <cell r="D49" t="str">
            <v>1.1.1.1/16/A/067</v>
          </cell>
        </row>
        <row r="50">
          <cell r="C50" t="str">
            <v>Noraidīts</v>
          </cell>
          <cell r="D50" t="str">
            <v>1.1.1.1/16/A/068</v>
          </cell>
        </row>
        <row r="51">
          <cell r="C51" t="str">
            <v>Noraidīts</v>
          </cell>
          <cell r="D51" t="str">
            <v>1.1.1.1/16/A/069</v>
          </cell>
        </row>
        <row r="52">
          <cell r="C52" t="str">
            <v>Noraidīts</v>
          </cell>
          <cell r="D52" t="str">
            <v>1.1.1.1/16/A/070</v>
          </cell>
        </row>
        <row r="53">
          <cell r="C53" t="str">
            <v>Noraidīts</v>
          </cell>
          <cell r="D53" t="str">
            <v>1.1.1.1/16/A/071</v>
          </cell>
        </row>
        <row r="54">
          <cell r="C54" t="str">
            <v>Noraidīts</v>
          </cell>
          <cell r="D54" t="str">
            <v>1.1.1.1/16/A/074</v>
          </cell>
        </row>
        <row r="55">
          <cell r="C55" t="str">
            <v>Noraidīts</v>
          </cell>
          <cell r="D55" t="str">
            <v>1.1.1.1/16/A/075</v>
          </cell>
        </row>
        <row r="56">
          <cell r="C56" t="str">
            <v>Noraidīts</v>
          </cell>
          <cell r="D56" t="str">
            <v>1.1.1.1/16/A/076</v>
          </cell>
        </row>
        <row r="57">
          <cell r="C57" t="str">
            <v>Noraidīts</v>
          </cell>
          <cell r="D57" t="str">
            <v>1.1.1.1/16/A/080</v>
          </cell>
        </row>
        <row r="58">
          <cell r="C58" t="str">
            <v>Noraidīts</v>
          </cell>
          <cell r="D58" t="str">
            <v>1.1.1.1/16/A/081</v>
          </cell>
        </row>
        <row r="59">
          <cell r="C59" t="str">
            <v>Noraidīts</v>
          </cell>
          <cell r="D59" t="str">
            <v>1.1.1.1/16/A/082</v>
          </cell>
        </row>
        <row r="60">
          <cell r="C60" t="str">
            <v>Noraidīts</v>
          </cell>
          <cell r="D60" t="str">
            <v>1.1.1.1/16/A/083</v>
          </cell>
        </row>
        <row r="61">
          <cell r="C61" t="str">
            <v>Noraidīts</v>
          </cell>
          <cell r="D61" t="str">
            <v>1.1.1.1/16/A/084</v>
          </cell>
        </row>
        <row r="62">
          <cell r="C62" t="str">
            <v>Noraidīts</v>
          </cell>
          <cell r="D62" t="str">
            <v>1.1.1.1/16/A/086</v>
          </cell>
        </row>
        <row r="63">
          <cell r="C63" t="str">
            <v>Noraidīts</v>
          </cell>
          <cell r="D63" t="str">
            <v>1.1.1.1/16/A/087</v>
          </cell>
        </row>
        <row r="64">
          <cell r="C64" t="str">
            <v>Noraidīts</v>
          </cell>
          <cell r="D64" t="str">
            <v>1.1.1.1/16/A/088</v>
          </cell>
        </row>
        <row r="65">
          <cell r="C65" t="str">
            <v>Noraidīts</v>
          </cell>
          <cell r="D65" t="str">
            <v>1.1.1.1/16/A/089</v>
          </cell>
        </row>
        <row r="66">
          <cell r="C66" t="str">
            <v>Noraidīts</v>
          </cell>
          <cell r="D66" t="str">
            <v>1.1.1.1/16/A/090</v>
          </cell>
        </row>
        <row r="67">
          <cell r="C67" t="str">
            <v>Noraidīts</v>
          </cell>
          <cell r="D67" t="str">
            <v>1.1.1.1/16/A/092</v>
          </cell>
        </row>
        <row r="68">
          <cell r="C68" t="str">
            <v>Noraidīts</v>
          </cell>
          <cell r="D68" t="str">
            <v>1.1.1.1/16/A/093</v>
          </cell>
        </row>
        <row r="69">
          <cell r="C69" t="str">
            <v>Noraidīts</v>
          </cell>
          <cell r="D69" t="str">
            <v>1.1.1.1/16/A/095</v>
          </cell>
        </row>
        <row r="70">
          <cell r="C70" t="str">
            <v>Noraidīts</v>
          </cell>
          <cell r="D70" t="str">
            <v>1.1.1.1/16/A/096</v>
          </cell>
        </row>
        <row r="71">
          <cell r="C71" t="str">
            <v>Noraidīts</v>
          </cell>
          <cell r="D71" t="str">
            <v>1.1.1.1/16/A/098</v>
          </cell>
        </row>
        <row r="72">
          <cell r="C72" t="str">
            <v>Noraidīts</v>
          </cell>
          <cell r="D72" t="str">
            <v>1.1.1.1/16/A/099</v>
          </cell>
        </row>
        <row r="73">
          <cell r="C73" t="str">
            <v>Noraidīts</v>
          </cell>
          <cell r="D73" t="str">
            <v>1.1.1.1/16/A/100</v>
          </cell>
        </row>
        <row r="74">
          <cell r="C74" t="str">
            <v>Noraidīts</v>
          </cell>
          <cell r="D74" t="str">
            <v>1.1.1.1/16/A/102</v>
          </cell>
        </row>
        <row r="75">
          <cell r="C75" t="str">
            <v>Noraidīts</v>
          </cell>
          <cell r="D75" t="str">
            <v>1.1.1.1/16/A/103</v>
          </cell>
        </row>
        <row r="76">
          <cell r="C76" t="str">
            <v>Noraidīts</v>
          </cell>
          <cell r="D76" t="str">
            <v>1.1.1.1/16/A/105</v>
          </cell>
        </row>
        <row r="77">
          <cell r="C77" t="str">
            <v>Noraidīts</v>
          </cell>
          <cell r="D77" t="str">
            <v>1.1.1.1/16/A/106</v>
          </cell>
        </row>
        <row r="78">
          <cell r="C78" t="str">
            <v>Noraidīts</v>
          </cell>
          <cell r="D78" t="str">
            <v>1.1.1.1/16/A/108</v>
          </cell>
        </row>
        <row r="79">
          <cell r="C79" t="str">
            <v>Noraidīts</v>
          </cell>
          <cell r="D79" t="str">
            <v>1.1.1.1/16/A/109</v>
          </cell>
        </row>
        <row r="80">
          <cell r="C80" t="str">
            <v>Noraidīts</v>
          </cell>
          <cell r="D80" t="str">
            <v>1.1.1.1/16/A/110</v>
          </cell>
        </row>
        <row r="81">
          <cell r="C81" t="str">
            <v>Noraidīts</v>
          </cell>
          <cell r="D81" t="str">
            <v>1.1.1.1/16/A/111</v>
          </cell>
        </row>
        <row r="82">
          <cell r="C82" t="str">
            <v>Noraidīts</v>
          </cell>
          <cell r="D82" t="str">
            <v>1.1.1.1/16/A/112</v>
          </cell>
        </row>
        <row r="83">
          <cell r="C83" t="str">
            <v>Noraidīts</v>
          </cell>
          <cell r="D83" t="str">
            <v>1.1.1.1/16/A/114</v>
          </cell>
        </row>
        <row r="84">
          <cell r="C84" t="str">
            <v>Noraidīts</v>
          </cell>
          <cell r="D84" t="str">
            <v>1.1.1.1/16/A/115</v>
          </cell>
        </row>
        <row r="85">
          <cell r="C85" t="str">
            <v>Noraidīts</v>
          </cell>
          <cell r="D85" t="str">
            <v>1.1.1.1/16/A/116</v>
          </cell>
        </row>
        <row r="86">
          <cell r="C86" t="str">
            <v>Noraidīts</v>
          </cell>
          <cell r="D86" t="str">
            <v>1.1.1.1/16/A/117</v>
          </cell>
        </row>
        <row r="87">
          <cell r="C87" t="str">
            <v>Noraidīts</v>
          </cell>
          <cell r="D87" t="str">
            <v>1.1.1.1/16/A/118</v>
          </cell>
        </row>
        <row r="88">
          <cell r="C88" t="str">
            <v>Noraidīts</v>
          </cell>
          <cell r="D88" t="str">
            <v>1.1.1.1/16/A/119</v>
          </cell>
        </row>
        <row r="89">
          <cell r="C89" t="str">
            <v>Noraidīts</v>
          </cell>
          <cell r="D89" t="str">
            <v>1.1.1.1/16/A/120</v>
          </cell>
        </row>
        <row r="90">
          <cell r="C90" t="str">
            <v>Noraidīts</v>
          </cell>
          <cell r="D90" t="str">
            <v>1.1.1.1/16/A/121</v>
          </cell>
        </row>
        <row r="91">
          <cell r="C91" t="str">
            <v>Noraidīts</v>
          </cell>
          <cell r="D91" t="str">
            <v>1.1.1.1/16/A/122</v>
          </cell>
        </row>
        <row r="92">
          <cell r="C92" t="str">
            <v>Noraidīts</v>
          </cell>
          <cell r="D92" t="str">
            <v>1.1.1.1/16/A/123</v>
          </cell>
        </row>
        <row r="93">
          <cell r="C93" t="str">
            <v>Noraidīts</v>
          </cell>
          <cell r="D93" t="str">
            <v>1.1.1.1/16/A/124</v>
          </cell>
        </row>
        <row r="94">
          <cell r="C94" t="str">
            <v>Noraidīts</v>
          </cell>
          <cell r="D94" t="str">
            <v>1.1.1.1/16/A/125</v>
          </cell>
        </row>
        <row r="95">
          <cell r="C95" t="str">
            <v>Noraidīts</v>
          </cell>
          <cell r="D95" t="str">
            <v>1.1.1.1/16/A/126</v>
          </cell>
        </row>
        <row r="96">
          <cell r="C96" t="str">
            <v>Noraidīts</v>
          </cell>
          <cell r="D96" t="str">
            <v>1.1.1.1/16/A/127</v>
          </cell>
        </row>
        <row r="97">
          <cell r="C97" t="str">
            <v>Noraidīts</v>
          </cell>
          <cell r="D97" t="str">
            <v>1.1.1.1/16/A/128</v>
          </cell>
        </row>
        <row r="98">
          <cell r="C98" t="str">
            <v>Noraidīts</v>
          </cell>
          <cell r="D98" t="str">
            <v>1.1.1.1/16/A/130</v>
          </cell>
        </row>
        <row r="99">
          <cell r="C99" t="str">
            <v>Noraidīts</v>
          </cell>
          <cell r="D99" t="str">
            <v>1.1.1.1/16/A/132</v>
          </cell>
        </row>
        <row r="100">
          <cell r="C100" t="str">
            <v>Noraidīts</v>
          </cell>
          <cell r="D100" t="str">
            <v>1.1.1.1/16/A/134</v>
          </cell>
        </row>
        <row r="101">
          <cell r="C101" t="str">
            <v>Noraidīts</v>
          </cell>
          <cell r="D101" t="str">
            <v>1.1.1.1/16/A/136</v>
          </cell>
        </row>
        <row r="102">
          <cell r="C102" t="str">
            <v>Noraidīts</v>
          </cell>
          <cell r="D102" t="str">
            <v>1.1.1.1/16/A/137</v>
          </cell>
        </row>
        <row r="103">
          <cell r="C103" t="str">
            <v>Noraidīts</v>
          </cell>
          <cell r="D103" t="str">
            <v>1.1.1.1/16/A/138</v>
          </cell>
        </row>
        <row r="104">
          <cell r="C104" t="str">
            <v>Noraidīts</v>
          </cell>
          <cell r="D104" t="str">
            <v>1.1.1.1/16/A/139</v>
          </cell>
        </row>
        <row r="105">
          <cell r="C105" t="str">
            <v>Noraidīts</v>
          </cell>
          <cell r="D105" t="str">
            <v>1.1.1.1/16/A/140</v>
          </cell>
        </row>
        <row r="106">
          <cell r="C106" t="str">
            <v>Noraidīts</v>
          </cell>
          <cell r="D106" t="str">
            <v>1.1.1.1/16/A/142</v>
          </cell>
        </row>
        <row r="107">
          <cell r="C107" t="str">
            <v>Noraidīts</v>
          </cell>
          <cell r="D107" t="str">
            <v>1.1.1.1/16/A/143</v>
          </cell>
        </row>
        <row r="108">
          <cell r="C108" t="str">
            <v>Noraidīts</v>
          </cell>
          <cell r="D108" t="str">
            <v>1.1.1.1/16/A/145</v>
          </cell>
        </row>
        <row r="109">
          <cell r="C109" t="str">
            <v>Noraidīts</v>
          </cell>
          <cell r="D109" t="str">
            <v>1.1.1.1/16/A/146</v>
          </cell>
        </row>
        <row r="110">
          <cell r="C110" t="str">
            <v>Noraidīts</v>
          </cell>
          <cell r="D110" t="str">
            <v>1.1.1.1/16/A/149</v>
          </cell>
        </row>
        <row r="111">
          <cell r="C111" t="str">
            <v>Noraidīts</v>
          </cell>
          <cell r="D111" t="str">
            <v>1.1.1.1/16/A/150</v>
          </cell>
        </row>
        <row r="112">
          <cell r="C112" t="str">
            <v>Noraidīts</v>
          </cell>
          <cell r="D112" t="str">
            <v>1.1.1.1/16/A/151</v>
          </cell>
        </row>
        <row r="113">
          <cell r="C113" t="str">
            <v>Noraidīts</v>
          </cell>
          <cell r="D113" t="str">
            <v>1.1.1.1/16/A/152</v>
          </cell>
        </row>
        <row r="114">
          <cell r="C114" t="str">
            <v>Noraidīts</v>
          </cell>
          <cell r="D114" t="str">
            <v>1.1.1.1/16/A/153</v>
          </cell>
        </row>
        <row r="115">
          <cell r="C115" t="str">
            <v>Noraidīts</v>
          </cell>
          <cell r="D115" t="str">
            <v>1.1.1.1/16/A/155</v>
          </cell>
        </row>
        <row r="116">
          <cell r="C116" t="str">
            <v>Noraidīts</v>
          </cell>
          <cell r="D116" t="str">
            <v>1.1.1.1/16/A/156</v>
          </cell>
        </row>
        <row r="117">
          <cell r="C117" t="str">
            <v>Noraidīts</v>
          </cell>
          <cell r="D117" t="str">
            <v>1.1.1.1/16/A/157</v>
          </cell>
        </row>
        <row r="118">
          <cell r="C118" t="str">
            <v>Noraidīts</v>
          </cell>
          <cell r="D118" t="str">
            <v>1.1.1.1/16/A/158</v>
          </cell>
        </row>
        <row r="119">
          <cell r="C119" t="str">
            <v>Noraidīts</v>
          </cell>
          <cell r="D119" t="str">
            <v>1.1.1.1/16/A/159</v>
          </cell>
        </row>
        <row r="120">
          <cell r="C120" t="str">
            <v>Noraidīts</v>
          </cell>
          <cell r="D120" t="str">
            <v>1.1.1.1/16/A/161</v>
          </cell>
        </row>
        <row r="121">
          <cell r="C121" t="str">
            <v>Noraidīts</v>
          </cell>
          <cell r="D121" t="str">
            <v>1.1.1.1/16/A/162</v>
          </cell>
        </row>
        <row r="122">
          <cell r="C122" t="str">
            <v>Noraidīts</v>
          </cell>
          <cell r="D122" t="str">
            <v>1.1.1.1/16/A/163</v>
          </cell>
        </row>
        <row r="123">
          <cell r="C123" t="str">
            <v>Noraidīts</v>
          </cell>
          <cell r="D123" t="str">
            <v>1.1.1.1/16/A/164</v>
          </cell>
        </row>
        <row r="124">
          <cell r="C124" t="str">
            <v>Noraidīts</v>
          </cell>
          <cell r="D124" t="str">
            <v>1.1.1.1/16/A/166</v>
          </cell>
        </row>
        <row r="125">
          <cell r="C125" t="str">
            <v>Noraidīts</v>
          </cell>
          <cell r="D125" t="str">
            <v>1.1.1.1/16/A/167</v>
          </cell>
        </row>
        <row r="126">
          <cell r="C126" t="str">
            <v>Noraidīts</v>
          </cell>
          <cell r="D126" t="str">
            <v>1.1.1.1/16/A/168</v>
          </cell>
        </row>
        <row r="127">
          <cell r="C127" t="str">
            <v>Noraidīts</v>
          </cell>
          <cell r="D127" t="str">
            <v>1.1.1.1/16/A/169</v>
          </cell>
        </row>
        <row r="128">
          <cell r="C128" t="str">
            <v>Noraidīts</v>
          </cell>
          <cell r="D128" t="str">
            <v>1.1.1.1/16/A/170</v>
          </cell>
        </row>
        <row r="129">
          <cell r="C129" t="str">
            <v>Noraidīts</v>
          </cell>
          <cell r="D129" t="str">
            <v>1.1.1.1/16/A/171</v>
          </cell>
        </row>
        <row r="130">
          <cell r="C130" t="str">
            <v>Noraidīts</v>
          </cell>
          <cell r="D130" t="str">
            <v>1.1.1.1/16/A/172</v>
          </cell>
        </row>
        <row r="131">
          <cell r="C131" t="str">
            <v>Noraidīts</v>
          </cell>
          <cell r="D131" t="str">
            <v>1.1.1.1/16/A/173</v>
          </cell>
        </row>
        <row r="132">
          <cell r="C132" t="str">
            <v>Noraidīts</v>
          </cell>
          <cell r="D132" t="str">
            <v>1.1.1.1/16/A/175</v>
          </cell>
        </row>
        <row r="133">
          <cell r="C133" t="str">
            <v>Noraidīts</v>
          </cell>
          <cell r="D133" t="str">
            <v>1.1.1.1/16/A/176</v>
          </cell>
        </row>
        <row r="134">
          <cell r="C134" t="str">
            <v>Noraidīts</v>
          </cell>
          <cell r="D134" t="str">
            <v>1.1.1.1/16/A/177</v>
          </cell>
        </row>
        <row r="135">
          <cell r="C135" t="str">
            <v>Noraidīts</v>
          </cell>
          <cell r="D135" t="str">
            <v>1.1.1.1/16/A/178</v>
          </cell>
        </row>
        <row r="136">
          <cell r="C136" t="str">
            <v>Noraidīts</v>
          </cell>
          <cell r="D136" t="str">
            <v>1.1.1.1/16/A/179</v>
          </cell>
        </row>
        <row r="137">
          <cell r="C137" t="str">
            <v>Noraidīts</v>
          </cell>
          <cell r="D137" t="str">
            <v>1.1.1.1/16/A/180</v>
          </cell>
        </row>
        <row r="138">
          <cell r="C138" t="str">
            <v>Noraidīts</v>
          </cell>
          <cell r="D138" t="str">
            <v>1.1.1.1/16/A/181</v>
          </cell>
        </row>
        <row r="139">
          <cell r="C139" t="str">
            <v>Noraidīts</v>
          </cell>
          <cell r="D139" t="str">
            <v>1.1.1.1/16/A/183</v>
          </cell>
        </row>
        <row r="140">
          <cell r="C140" t="str">
            <v>Noraidīts</v>
          </cell>
          <cell r="D140" t="str">
            <v>1.1.1.1/16/A/184</v>
          </cell>
        </row>
        <row r="141">
          <cell r="C141" t="str">
            <v>Noraidīts</v>
          </cell>
          <cell r="D141" t="str">
            <v>1.1.1.1/16/A/186</v>
          </cell>
        </row>
        <row r="142">
          <cell r="C142" t="str">
            <v>Noraidīts</v>
          </cell>
          <cell r="D142" t="str">
            <v>1.1.1.1/16/A/187</v>
          </cell>
        </row>
        <row r="143">
          <cell r="C143" t="str">
            <v>Noraidīts</v>
          </cell>
          <cell r="D143" t="str">
            <v>1.1.1.1/16/A/188</v>
          </cell>
        </row>
        <row r="144">
          <cell r="C144" t="str">
            <v>Noraidīts</v>
          </cell>
          <cell r="D144" t="str">
            <v>1.1.1.1/16/A/189</v>
          </cell>
        </row>
        <row r="145">
          <cell r="C145" t="str">
            <v>Noraidīts</v>
          </cell>
          <cell r="D145" t="str">
            <v>1.1.1.1/16/A/190</v>
          </cell>
        </row>
        <row r="146">
          <cell r="C146" t="str">
            <v>Noraidīts</v>
          </cell>
          <cell r="D146" t="str">
            <v>1.1.1.1/16/A/191</v>
          </cell>
        </row>
        <row r="147">
          <cell r="C147" t="str">
            <v>Noraidīts</v>
          </cell>
          <cell r="D147" t="str">
            <v>1.1.1.1/16/A/193</v>
          </cell>
        </row>
        <row r="148">
          <cell r="C148" t="str">
            <v>Noraidīts</v>
          </cell>
          <cell r="D148" t="str">
            <v>1.1.1.1/16/A/194</v>
          </cell>
        </row>
        <row r="149">
          <cell r="C149" t="str">
            <v>Noraidīts</v>
          </cell>
          <cell r="D149" t="str">
            <v>1.1.1.1/16/A/195</v>
          </cell>
        </row>
        <row r="150">
          <cell r="C150" t="str">
            <v>Noraidīts</v>
          </cell>
          <cell r="D150" t="str">
            <v>1.1.1.1/16/A/196</v>
          </cell>
        </row>
        <row r="151">
          <cell r="C151" t="str">
            <v>Noraidīts</v>
          </cell>
          <cell r="D151" t="str">
            <v>1.1.1.1/16/A/198</v>
          </cell>
        </row>
        <row r="152">
          <cell r="C152" t="str">
            <v>Noraidīts</v>
          </cell>
          <cell r="D152" t="str">
            <v>1.1.1.1/16/A/199</v>
          </cell>
        </row>
        <row r="153">
          <cell r="C153" t="str">
            <v>Noraidīts</v>
          </cell>
          <cell r="D153" t="str">
            <v>1.1.1.1/16/A/200</v>
          </cell>
        </row>
        <row r="154">
          <cell r="C154" t="str">
            <v>Noraidīts</v>
          </cell>
          <cell r="D154" t="str">
            <v>1.1.1.1/16/A/201</v>
          </cell>
        </row>
        <row r="155">
          <cell r="C155" t="str">
            <v>Noraidīts</v>
          </cell>
          <cell r="D155" t="str">
            <v>1.1.1.1/16/A/202</v>
          </cell>
        </row>
        <row r="156">
          <cell r="C156" t="str">
            <v>Noraidīts</v>
          </cell>
          <cell r="D156" t="str">
            <v>1.1.1.1/16/A/204</v>
          </cell>
        </row>
        <row r="157">
          <cell r="C157" t="str">
            <v>Noraidīts</v>
          </cell>
          <cell r="D157" t="str">
            <v>1.1.1.1/16/A/205</v>
          </cell>
        </row>
        <row r="158">
          <cell r="C158" t="str">
            <v>Noraidīts</v>
          </cell>
          <cell r="D158" t="str">
            <v>1.1.1.1/16/A/206</v>
          </cell>
        </row>
        <row r="159">
          <cell r="C159" t="str">
            <v>Noraidīts</v>
          </cell>
          <cell r="D159" t="str">
            <v>1.1.1.1/16/A/207</v>
          </cell>
        </row>
        <row r="160">
          <cell r="C160" t="str">
            <v>Noraidīts</v>
          </cell>
          <cell r="D160" t="str">
            <v>1.1.1.1/16/A/208</v>
          </cell>
        </row>
        <row r="161">
          <cell r="C161" t="str">
            <v>Noraidīts</v>
          </cell>
          <cell r="D161" t="str">
            <v>1.1.1.1/16/A/209</v>
          </cell>
        </row>
        <row r="162">
          <cell r="C162" t="str">
            <v>Noraidīts</v>
          </cell>
          <cell r="D162" t="str">
            <v>1.1.1.1/16/A/210</v>
          </cell>
        </row>
        <row r="163">
          <cell r="C163" t="str">
            <v>Noraidīts</v>
          </cell>
          <cell r="D163" t="str">
            <v>1.1.1.1/16/A/212</v>
          </cell>
        </row>
        <row r="164">
          <cell r="C164" t="str">
            <v>Noraidīts</v>
          </cell>
          <cell r="D164" t="str">
            <v>1.1.1.1/16/A/214</v>
          </cell>
        </row>
        <row r="165">
          <cell r="C165" t="str">
            <v>Noraidīts</v>
          </cell>
          <cell r="D165" t="str">
            <v>1.1.1.1/16/A/216</v>
          </cell>
        </row>
        <row r="166">
          <cell r="C166" t="str">
            <v>Noraidīts</v>
          </cell>
          <cell r="D166" t="str">
            <v>1.1.1.1/16/A/217</v>
          </cell>
        </row>
        <row r="167">
          <cell r="C167" t="str">
            <v>Noraidīts</v>
          </cell>
          <cell r="D167" t="str">
            <v>1.1.1.1/16/A/218</v>
          </cell>
        </row>
        <row r="168">
          <cell r="C168" t="str">
            <v>Noraidīts</v>
          </cell>
          <cell r="D168" t="str">
            <v>1.1.1.1/16/A/220</v>
          </cell>
        </row>
        <row r="169">
          <cell r="C169" t="str">
            <v>Noraidīts</v>
          </cell>
          <cell r="D169" t="str">
            <v>1.1.1.1/16/A/221</v>
          </cell>
        </row>
        <row r="170">
          <cell r="C170" t="str">
            <v>Noraidīts</v>
          </cell>
          <cell r="D170" t="str">
            <v>1.1.1.1/16/A/222</v>
          </cell>
        </row>
        <row r="171">
          <cell r="C171" t="str">
            <v>Noraidīts</v>
          </cell>
          <cell r="D171" t="str">
            <v>1.1.1.1/16/A/223</v>
          </cell>
        </row>
        <row r="172">
          <cell r="C172" t="str">
            <v>Noraidīts</v>
          </cell>
          <cell r="D172" t="str">
            <v>1.1.1.1/16/A/224</v>
          </cell>
        </row>
        <row r="173">
          <cell r="C173" t="str">
            <v>Noraidīts</v>
          </cell>
          <cell r="D173" t="str">
            <v>1.1.1.1/16/A/225</v>
          </cell>
        </row>
        <row r="174">
          <cell r="C174" t="str">
            <v>Noraidīts</v>
          </cell>
          <cell r="D174" t="str">
            <v>1.1.1.1/16/A/226</v>
          </cell>
        </row>
        <row r="175">
          <cell r="C175" t="str">
            <v>Noraidīts</v>
          </cell>
          <cell r="D175" t="str">
            <v>1.1.1.1/16/A/227</v>
          </cell>
        </row>
        <row r="176">
          <cell r="C176" t="str">
            <v>Noraidīts</v>
          </cell>
          <cell r="D176" t="str">
            <v>1.1.1.1/16/A/228</v>
          </cell>
        </row>
        <row r="177">
          <cell r="C177" t="str">
            <v>Noraidīts</v>
          </cell>
          <cell r="D177" t="str">
            <v>1.1.1.1/16/A/229</v>
          </cell>
        </row>
        <row r="178">
          <cell r="C178" t="str">
            <v>Noraidīts</v>
          </cell>
          <cell r="D178" t="str">
            <v>1.1.1.1/16/A/230</v>
          </cell>
        </row>
        <row r="179">
          <cell r="C179" t="str">
            <v>Noraidīts</v>
          </cell>
          <cell r="D179" t="str">
            <v>1.1.1.1/16/A/231</v>
          </cell>
        </row>
        <row r="180">
          <cell r="C180" t="str">
            <v>Noraidīts</v>
          </cell>
          <cell r="D180" t="str">
            <v>1.1.1.1/16/A/232</v>
          </cell>
        </row>
        <row r="181">
          <cell r="C181" t="str">
            <v>Noraidīts</v>
          </cell>
          <cell r="D181" t="str">
            <v>1.1.1.1/16/A/233</v>
          </cell>
        </row>
        <row r="182">
          <cell r="C182" t="str">
            <v>Noraidīts</v>
          </cell>
          <cell r="D182" t="str">
            <v>1.1.1.1/16/A/235</v>
          </cell>
        </row>
        <row r="183">
          <cell r="C183" t="str">
            <v>Noraidīts</v>
          </cell>
          <cell r="D183" t="str">
            <v>1.1.1.1/16/A/236</v>
          </cell>
        </row>
        <row r="184">
          <cell r="C184" t="str">
            <v>Noraidīts</v>
          </cell>
          <cell r="D184" t="str">
            <v>1.1.1.1/16/A/237</v>
          </cell>
        </row>
        <row r="185">
          <cell r="C185" t="str">
            <v>Noraidīts</v>
          </cell>
          <cell r="D185" t="str">
            <v>1.1.1.1/16/A/238</v>
          </cell>
        </row>
        <row r="186">
          <cell r="C186" t="str">
            <v>Noraidīts</v>
          </cell>
          <cell r="D186" t="str">
            <v>1.1.1.1/16/A/239</v>
          </cell>
        </row>
        <row r="187">
          <cell r="C187" t="str">
            <v>Noraidīts</v>
          </cell>
          <cell r="D187" t="str">
            <v>1.1.1.1/16/A/240</v>
          </cell>
        </row>
        <row r="188">
          <cell r="C188" t="str">
            <v>Noraidīts</v>
          </cell>
          <cell r="D188" t="str">
            <v>1.1.1.1/16/A/241</v>
          </cell>
        </row>
        <row r="189">
          <cell r="C189" t="str">
            <v>Noraidīts</v>
          </cell>
          <cell r="D189" t="str">
            <v>1.1.1.1/16/A/242</v>
          </cell>
        </row>
        <row r="190">
          <cell r="C190" t="str">
            <v>Noraidīts</v>
          </cell>
          <cell r="D190" t="str">
            <v>1.1.1.1/16/A/243</v>
          </cell>
        </row>
        <row r="191">
          <cell r="C191" t="str">
            <v>Noraidīts</v>
          </cell>
          <cell r="D191" t="str">
            <v>1.1.1.1/16/A/244</v>
          </cell>
        </row>
        <row r="192">
          <cell r="C192" t="str">
            <v>Noraidīts</v>
          </cell>
          <cell r="D192" t="str">
            <v>1.1.1.1/16/A/245</v>
          </cell>
        </row>
        <row r="193">
          <cell r="C193" t="str">
            <v>Noraidīts</v>
          </cell>
          <cell r="D193" t="str">
            <v>1.1.1.1/16/A/246</v>
          </cell>
        </row>
        <row r="194">
          <cell r="C194" t="str">
            <v>Noraidīts</v>
          </cell>
          <cell r="D194" t="str">
            <v>1.1.1.1/16/A/247</v>
          </cell>
        </row>
        <row r="195">
          <cell r="C195" t="str">
            <v>Noraidīts</v>
          </cell>
          <cell r="D195" t="str">
            <v>1.1.1.1/16/A/248</v>
          </cell>
        </row>
        <row r="196">
          <cell r="C196" t="str">
            <v>Noraidīts</v>
          </cell>
          <cell r="D196" t="str">
            <v>1.1.1.1/16/A/249</v>
          </cell>
        </row>
        <row r="197">
          <cell r="C197" t="str">
            <v>Noraidīts</v>
          </cell>
          <cell r="D197" t="str">
            <v>1.1.1.1/16/A/250</v>
          </cell>
        </row>
        <row r="198">
          <cell r="C198" t="str">
            <v>Noraidīts</v>
          </cell>
          <cell r="D198" t="str">
            <v>1.1.1.1/16/A/251</v>
          </cell>
        </row>
        <row r="199">
          <cell r="C199" t="str">
            <v>Noraidīts</v>
          </cell>
          <cell r="D199" t="str">
            <v>1.1.1.1/16/A/253</v>
          </cell>
        </row>
        <row r="200">
          <cell r="C200" t="str">
            <v>Noraidīts</v>
          </cell>
          <cell r="D200" t="str">
            <v>1.1.1.1/16/A/254</v>
          </cell>
        </row>
        <row r="201">
          <cell r="C201" t="str">
            <v>Noraidīts</v>
          </cell>
          <cell r="D201" t="str">
            <v>1.1.1.1/16/A/255</v>
          </cell>
        </row>
        <row r="202">
          <cell r="C202" t="str">
            <v>Noraidīts</v>
          </cell>
          <cell r="D202" t="str">
            <v>1.1.1.1/16/A/262</v>
          </cell>
        </row>
        <row r="203">
          <cell r="C203" t="str">
            <v>Noraidīts</v>
          </cell>
          <cell r="D203" t="str">
            <v>1.1.1.1/16/A/263</v>
          </cell>
        </row>
        <row r="204">
          <cell r="C204" t="str">
            <v>Noraidīts</v>
          </cell>
          <cell r="D204" t="str">
            <v>1.1.1.1/16/A/264</v>
          </cell>
        </row>
        <row r="205">
          <cell r="C205" t="str">
            <v>Noraidīts</v>
          </cell>
          <cell r="D205" t="str">
            <v>1.1.1.1/16/A/265</v>
          </cell>
        </row>
        <row r="206">
          <cell r="C206" t="str">
            <v>Noraidīts</v>
          </cell>
          <cell r="D206" t="str">
            <v>1.1.1.1/16/A/266</v>
          </cell>
        </row>
        <row r="207">
          <cell r="C207" t="str">
            <v>Noraidīts</v>
          </cell>
          <cell r="D207" t="str">
            <v>1.1.1.1/16/A/268</v>
          </cell>
        </row>
        <row r="208">
          <cell r="C208" t="str">
            <v>Noraidīts</v>
          </cell>
          <cell r="D208" t="str">
            <v>1.1.1.1/16/A/269</v>
          </cell>
        </row>
        <row r="209">
          <cell r="C209" t="str">
            <v>Noraidīts</v>
          </cell>
          <cell r="D209" t="str">
            <v>1.1.1.1/16/A/270</v>
          </cell>
        </row>
        <row r="210">
          <cell r="C210" t="str">
            <v>Noraidīts</v>
          </cell>
          <cell r="D210" t="str">
            <v>1.1.1.1/16/A/271</v>
          </cell>
        </row>
        <row r="211">
          <cell r="C211" t="str">
            <v>Noraidīts</v>
          </cell>
          <cell r="D211" t="str">
            <v>1.1.1.1/16/A/273</v>
          </cell>
        </row>
        <row r="212">
          <cell r="C212" t="str">
            <v>Noraidīts</v>
          </cell>
          <cell r="D212" t="str">
            <v>1.1.1.1/16/A/274</v>
          </cell>
        </row>
        <row r="213">
          <cell r="C213" t="str">
            <v>Noraidīts</v>
          </cell>
          <cell r="D213" t="str">
            <v>1.1.1.1/16/A/275</v>
          </cell>
        </row>
        <row r="214">
          <cell r="C214" t="str">
            <v>Noraidīts</v>
          </cell>
          <cell r="D214" t="str">
            <v>1.1.1.1/16/A/276</v>
          </cell>
        </row>
        <row r="215">
          <cell r="C215" t="str">
            <v>Noraidīts</v>
          </cell>
          <cell r="D215" t="str">
            <v>1.1.1.1/16/A/277</v>
          </cell>
        </row>
        <row r="216">
          <cell r="C216" t="str">
            <v>Noraidīts</v>
          </cell>
          <cell r="D216" t="str">
            <v>1.1.1.1/16/A/278</v>
          </cell>
        </row>
        <row r="217">
          <cell r="C217" t="str">
            <v>Noraidīts</v>
          </cell>
          <cell r="D217" t="str">
            <v>1.1.1.1/16/A/279</v>
          </cell>
        </row>
        <row r="218">
          <cell r="C218" t="str">
            <v>Noraidīts</v>
          </cell>
          <cell r="D218" t="str">
            <v>1.1.1.1/16/A/282</v>
          </cell>
        </row>
        <row r="219">
          <cell r="C219" t="str">
            <v>Noraidīts</v>
          </cell>
          <cell r="D219" t="str">
            <v>1.1.1.1/16/A/283</v>
          </cell>
        </row>
        <row r="220">
          <cell r="C220" t="str">
            <v>Noraidīts</v>
          </cell>
          <cell r="D220" t="str">
            <v>1.1.1.1/16/A/284</v>
          </cell>
        </row>
        <row r="221">
          <cell r="C221" t="str">
            <v>Noraidīts</v>
          </cell>
          <cell r="D221" t="str">
            <v>1.1.1.1/16/A/285</v>
          </cell>
        </row>
        <row r="222">
          <cell r="C222" t="str">
            <v>Noraidīts</v>
          </cell>
          <cell r="D222" t="str">
            <v>1.1.1.1/16/A/286</v>
          </cell>
        </row>
        <row r="223">
          <cell r="C223" t="str">
            <v>Noraidīts</v>
          </cell>
          <cell r="D223" t="str">
            <v>1.1.1.1/16/A/287</v>
          </cell>
        </row>
        <row r="224">
          <cell r="C224" t="str">
            <v>Noraidīts</v>
          </cell>
          <cell r="D224" t="str">
            <v>1.1.1.1/16/A/289</v>
          </cell>
        </row>
        <row r="225">
          <cell r="C225" t="str">
            <v>Noraidīts</v>
          </cell>
          <cell r="D225" t="str">
            <v>1.1.1.1/16/A/291</v>
          </cell>
        </row>
        <row r="226">
          <cell r="C226" t="str">
            <v>Noraidīts</v>
          </cell>
          <cell r="D226" t="str">
            <v>1.1.1.1/16/A/293</v>
          </cell>
        </row>
        <row r="227">
          <cell r="C227" t="str">
            <v>Noraidīts</v>
          </cell>
          <cell r="D227" t="str">
            <v>1.1.1.1/16/A/295</v>
          </cell>
        </row>
        <row r="228">
          <cell r="C228" t="str">
            <v>Noraidīts</v>
          </cell>
          <cell r="D228" t="str">
            <v>1.1.1.1/16/A/296</v>
          </cell>
        </row>
        <row r="229">
          <cell r="C229" t="str">
            <v>Noraidīts</v>
          </cell>
          <cell r="D229" t="str">
            <v>1.1.1.1/16/A/297</v>
          </cell>
        </row>
        <row r="230">
          <cell r="C230" t="str">
            <v>Noraidīts</v>
          </cell>
          <cell r="D230" t="str">
            <v>1.1.1.1/16/A/298</v>
          </cell>
        </row>
        <row r="231">
          <cell r="C231" t="str">
            <v>Noraidīts</v>
          </cell>
          <cell r="D231" t="str">
            <v>1.1.1.1/16/A/299</v>
          </cell>
        </row>
        <row r="232">
          <cell r="C232" t="str">
            <v>Noraidīts</v>
          </cell>
          <cell r="D232" t="str">
            <v>1.1.1.1/16/A/300</v>
          </cell>
        </row>
        <row r="233">
          <cell r="C233" t="str">
            <v>Noraidīts</v>
          </cell>
          <cell r="D233" t="str">
            <v>1.1.1.1/16/A/301</v>
          </cell>
        </row>
        <row r="234">
          <cell r="C234" t="str">
            <v>Noraidīts</v>
          </cell>
          <cell r="D234" t="str">
            <v>1.1.1.1/16/A/302</v>
          </cell>
        </row>
        <row r="235">
          <cell r="C235" t="str">
            <v>Noraidīts</v>
          </cell>
          <cell r="D235" t="str">
            <v>1.1.1.1/16/A/303</v>
          </cell>
        </row>
        <row r="236">
          <cell r="C236" t="str">
            <v>Noraidīts</v>
          </cell>
          <cell r="D236" t="str">
            <v>1.1.1.1/16/A/304</v>
          </cell>
        </row>
        <row r="237">
          <cell r="C237" t="str">
            <v>Noraidīts</v>
          </cell>
          <cell r="D237" t="str">
            <v>1.1.1.1/16/A/305</v>
          </cell>
        </row>
        <row r="238">
          <cell r="C238" t="str">
            <v>Noraidīts</v>
          </cell>
          <cell r="D238" t="str">
            <v>1.1.1.1/16/A/306</v>
          </cell>
        </row>
        <row r="239">
          <cell r="C239" t="str">
            <v>Noraidīts</v>
          </cell>
          <cell r="D239" t="str">
            <v>1.1.1.1/16/A/308</v>
          </cell>
        </row>
        <row r="240">
          <cell r="C240" t="str">
            <v>Noraidīts</v>
          </cell>
          <cell r="D240" t="str">
            <v>1.1.1.1/16/A/309</v>
          </cell>
        </row>
        <row r="241">
          <cell r="C241" t="str">
            <v>Noraidīts</v>
          </cell>
          <cell r="D241" t="str">
            <v>1.1.1.1/16/A/310</v>
          </cell>
        </row>
        <row r="242">
          <cell r="C242" t="str">
            <v>Līgums</v>
          </cell>
          <cell r="D242" t="str">
            <v>1.1.1.1/16/A/001</v>
          </cell>
        </row>
        <row r="243">
          <cell r="C243" t="str">
            <v>Līgums</v>
          </cell>
          <cell r="D243" t="str">
            <v>1.1.1.1/16/A/003</v>
          </cell>
        </row>
        <row r="244">
          <cell r="C244" t="str">
            <v>Līgums</v>
          </cell>
          <cell r="D244" t="str">
            <v>1.1.1.1/16/A/004</v>
          </cell>
        </row>
        <row r="245">
          <cell r="C245" t="str">
            <v>Līgums</v>
          </cell>
          <cell r="D245" t="str">
            <v>1.1.1.1/16/A/007</v>
          </cell>
        </row>
        <row r="246">
          <cell r="C246" t="str">
            <v>Līgums</v>
          </cell>
          <cell r="D246" t="str">
            <v>1.1.1.1/16/A/008</v>
          </cell>
        </row>
        <row r="247">
          <cell r="C247" t="str">
            <v>Līgums</v>
          </cell>
          <cell r="D247" t="str">
            <v>1.1.1.1/16/A/010</v>
          </cell>
        </row>
        <row r="248">
          <cell r="C248" t="str">
            <v>Līgums</v>
          </cell>
          <cell r="D248" t="str">
            <v>1.1.1.1/16/A/013</v>
          </cell>
        </row>
        <row r="249">
          <cell r="C249" t="str">
            <v>Līgums</v>
          </cell>
          <cell r="D249" t="str">
            <v>1.1.1.1/16/A/015</v>
          </cell>
        </row>
        <row r="250">
          <cell r="C250" t="str">
            <v>Līgums</v>
          </cell>
          <cell r="D250" t="str">
            <v>1.1.1.1/16/A/016</v>
          </cell>
        </row>
        <row r="251">
          <cell r="C251" t="str">
            <v>Līgums</v>
          </cell>
          <cell r="D251" t="str">
            <v>1.1.1.1/16/A/020</v>
          </cell>
        </row>
        <row r="252">
          <cell r="C252" t="str">
            <v>Līgums</v>
          </cell>
          <cell r="D252" t="str">
            <v>1.1.1.1/16/A/025</v>
          </cell>
        </row>
        <row r="253">
          <cell r="C253" t="str">
            <v>Līgums</v>
          </cell>
          <cell r="D253" t="str">
            <v>1.1.1.1/16/A/031</v>
          </cell>
        </row>
        <row r="254">
          <cell r="C254" t="str">
            <v>Līgums</v>
          </cell>
          <cell r="D254" t="str">
            <v>1.1.1.1/16/A/040</v>
          </cell>
        </row>
        <row r="255">
          <cell r="C255" t="str">
            <v>Līgums</v>
          </cell>
          <cell r="D255" t="str">
            <v>1.1.1.1/16/A/042</v>
          </cell>
        </row>
        <row r="256">
          <cell r="C256" t="str">
            <v>Līgums</v>
          </cell>
          <cell r="D256" t="str">
            <v>1.1.1.1/16/A/044</v>
          </cell>
        </row>
        <row r="257">
          <cell r="C257" t="str">
            <v>Līgums</v>
          </cell>
          <cell r="D257" t="str">
            <v>1.1.1.1/16/A/046</v>
          </cell>
        </row>
        <row r="258">
          <cell r="C258" t="str">
            <v>Līgums</v>
          </cell>
          <cell r="D258" t="str">
            <v>1.1.1.1/16/A/047</v>
          </cell>
        </row>
        <row r="259">
          <cell r="C259" t="str">
            <v>Līgums</v>
          </cell>
          <cell r="D259" t="str">
            <v>1.1.1.1/16/A/048</v>
          </cell>
        </row>
        <row r="260">
          <cell r="C260" t="str">
            <v>Līgums</v>
          </cell>
          <cell r="D260" t="str">
            <v>1.1.1.1/16/A/050</v>
          </cell>
        </row>
        <row r="261">
          <cell r="C261" t="str">
            <v>Līgums</v>
          </cell>
          <cell r="D261" t="str">
            <v>1.1.1.1/16/A/054</v>
          </cell>
        </row>
        <row r="262">
          <cell r="C262" t="str">
            <v>Līgums</v>
          </cell>
          <cell r="D262" t="str">
            <v>1.1.1.1/16/A/055</v>
          </cell>
        </row>
        <row r="263">
          <cell r="C263" t="str">
            <v>Līgums</v>
          </cell>
          <cell r="D263" t="str">
            <v>1.1.1.1/16/A/065</v>
          </cell>
        </row>
        <row r="264">
          <cell r="C264" t="str">
            <v>Līgums</v>
          </cell>
          <cell r="D264" t="str">
            <v>1.1.1.1/16/A/066</v>
          </cell>
        </row>
        <row r="265">
          <cell r="C265" t="str">
            <v>Līgums</v>
          </cell>
          <cell r="D265" t="str">
            <v>1.1.1.1/16/A/072</v>
          </cell>
        </row>
        <row r="266">
          <cell r="C266" t="str">
            <v>Līgums</v>
          </cell>
          <cell r="D266" t="str">
            <v>1.1.1.1/16/A/073</v>
          </cell>
        </row>
        <row r="267">
          <cell r="C267" t="str">
            <v>Līgums</v>
          </cell>
          <cell r="D267" t="str">
            <v>1.1.1.1/16/A/077</v>
          </cell>
        </row>
        <row r="268">
          <cell r="C268" t="str">
            <v>Līgums</v>
          </cell>
          <cell r="D268" t="str">
            <v>1.1.1.1/16/A/078</v>
          </cell>
        </row>
        <row r="269">
          <cell r="C269" t="str">
            <v>Līgums</v>
          </cell>
          <cell r="D269" t="str">
            <v>1.1.1.1/16/A/079</v>
          </cell>
        </row>
        <row r="270">
          <cell r="C270" t="str">
            <v>Līgums</v>
          </cell>
          <cell r="D270" t="str">
            <v>1.1.1.1/16/A/085</v>
          </cell>
        </row>
        <row r="271">
          <cell r="C271" t="str">
            <v>Līgums</v>
          </cell>
          <cell r="D271" t="str">
            <v>1.1.1.1/16/A/091</v>
          </cell>
        </row>
        <row r="272">
          <cell r="C272" t="str">
            <v>Līgums</v>
          </cell>
          <cell r="D272" t="str">
            <v>1.1.1.1/16/A/094</v>
          </cell>
        </row>
        <row r="273">
          <cell r="C273" t="str">
            <v>Līgums</v>
          </cell>
          <cell r="D273" t="str">
            <v>1.1.1.1/16/A/097</v>
          </cell>
        </row>
        <row r="274">
          <cell r="C274" t="str">
            <v>Līgums</v>
          </cell>
          <cell r="D274" t="str">
            <v>1.1.1.1/16/A/101</v>
          </cell>
        </row>
        <row r="275">
          <cell r="C275" t="str">
            <v>Līgums</v>
          </cell>
          <cell r="D275" t="str">
            <v>1.1.1.1/16/A/104</v>
          </cell>
        </row>
        <row r="276">
          <cell r="C276" t="str">
            <v>Līgums</v>
          </cell>
          <cell r="D276" t="str">
            <v>1.1.1.1/16/A/107</v>
          </cell>
        </row>
        <row r="277">
          <cell r="C277" t="str">
            <v>Līgums</v>
          </cell>
          <cell r="D277" t="str">
            <v>1.1.1.1/16/A/113</v>
          </cell>
        </row>
        <row r="278">
          <cell r="C278" t="str">
            <v>Līgums</v>
          </cell>
          <cell r="D278" t="str">
            <v>1.1.1.1/16/A/129</v>
          </cell>
        </row>
        <row r="279">
          <cell r="C279" t="str">
            <v>Līgums</v>
          </cell>
          <cell r="D279" t="str">
            <v>1.1.1.1/16/A/131</v>
          </cell>
        </row>
        <row r="280">
          <cell r="C280" t="str">
            <v>Līgums</v>
          </cell>
          <cell r="D280" t="str">
            <v>1.1.1.1/16/A/133</v>
          </cell>
        </row>
        <row r="281">
          <cell r="C281" t="str">
            <v>Līgums</v>
          </cell>
          <cell r="D281" t="str">
            <v>1.1.1.1/16/A/135</v>
          </cell>
        </row>
        <row r="282">
          <cell r="C282" t="str">
            <v>Līgums</v>
          </cell>
          <cell r="D282" t="str">
            <v>1.1.1.1/16/A/141</v>
          </cell>
        </row>
        <row r="283">
          <cell r="C283" t="str">
            <v>Līgums</v>
          </cell>
          <cell r="D283" t="str">
            <v>1.1.1.1/16/A/144</v>
          </cell>
        </row>
        <row r="284">
          <cell r="C284" t="str">
            <v>Līgums</v>
          </cell>
          <cell r="D284" t="str">
            <v>1.1.1.1/16/A/147</v>
          </cell>
        </row>
        <row r="285">
          <cell r="C285" t="str">
            <v>Līgums</v>
          </cell>
          <cell r="D285" t="str">
            <v>1.1.1.1/16/A/148</v>
          </cell>
        </row>
        <row r="286">
          <cell r="C286" t="str">
            <v>Līgums</v>
          </cell>
          <cell r="D286" t="str">
            <v>1.1.1.1/16/A/154</v>
          </cell>
        </row>
        <row r="287">
          <cell r="C287" t="str">
            <v>Līgums</v>
          </cell>
          <cell r="D287" t="str">
            <v>1.1.1.1/16/A/160</v>
          </cell>
        </row>
        <row r="288">
          <cell r="C288" t="str">
            <v>Līgums</v>
          </cell>
          <cell r="D288" t="str">
            <v>1.1.1.1/16/A/165</v>
          </cell>
        </row>
        <row r="289">
          <cell r="C289" t="str">
            <v>Līgums</v>
          </cell>
          <cell r="D289" t="str">
            <v>1.1.1.1/16/A/174</v>
          </cell>
        </row>
        <row r="290">
          <cell r="C290" t="str">
            <v>Līgums</v>
          </cell>
          <cell r="D290" t="str">
            <v>1.1.1.1/16/A/182</v>
          </cell>
        </row>
        <row r="291">
          <cell r="C291" t="str">
            <v>Līgums</v>
          </cell>
          <cell r="D291" t="str">
            <v>1.1.1.1/16/A/185</v>
          </cell>
        </row>
        <row r="292">
          <cell r="C292" t="str">
            <v>Līgums</v>
          </cell>
          <cell r="D292" t="str">
            <v>1.1.1.1/16/A/192</v>
          </cell>
        </row>
        <row r="293">
          <cell r="C293" t="str">
            <v>Līgums</v>
          </cell>
          <cell r="D293" t="str">
            <v>1.1.1.1/16/A/197</v>
          </cell>
        </row>
        <row r="294">
          <cell r="C294" t="str">
            <v>Līgums</v>
          </cell>
          <cell r="D294" t="str">
            <v>1.1.1.1/16/A/203</v>
          </cell>
        </row>
        <row r="295">
          <cell r="C295" t="str">
            <v>Līgums</v>
          </cell>
          <cell r="D295" t="str">
            <v>1.1.1.1/16/A/211</v>
          </cell>
        </row>
        <row r="296">
          <cell r="C296" t="str">
            <v>Līgums</v>
          </cell>
          <cell r="D296" t="str">
            <v>1.1.1.1/16/A/213</v>
          </cell>
        </row>
        <row r="297">
          <cell r="C297" t="str">
            <v>Līgums</v>
          </cell>
          <cell r="D297" t="str">
            <v>1.1.1.1/16/A/215</v>
          </cell>
        </row>
        <row r="298">
          <cell r="C298" t="str">
            <v>Līgums</v>
          </cell>
          <cell r="D298" t="str">
            <v>1.1.1.1/16/A/219</v>
          </cell>
        </row>
        <row r="299">
          <cell r="C299" t="str">
            <v>Līgums</v>
          </cell>
          <cell r="D299" t="str">
            <v>1.1.1.1/16/A/234</v>
          </cell>
        </row>
        <row r="300">
          <cell r="C300" t="str">
            <v>Līgums</v>
          </cell>
          <cell r="D300" t="str">
            <v>1.1.1.1/16/A/252</v>
          </cell>
        </row>
        <row r="301">
          <cell r="C301" t="str">
            <v>Līgums</v>
          </cell>
          <cell r="D301" t="str">
            <v>1.1.1.1/16/A/256</v>
          </cell>
        </row>
        <row r="302">
          <cell r="C302" t="str">
            <v>Līgums</v>
          </cell>
          <cell r="D302" t="str">
            <v>1.1.1.1/16/A/257</v>
          </cell>
        </row>
        <row r="303">
          <cell r="C303" t="str">
            <v>Līgums</v>
          </cell>
          <cell r="D303" t="str">
            <v>1.1.1.1/16/A/258</v>
          </cell>
        </row>
        <row r="304">
          <cell r="C304" t="str">
            <v>Līgums</v>
          </cell>
          <cell r="D304" t="str">
            <v>1.1.1.1/16/A/259</v>
          </cell>
        </row>
        <row r="305">
          <cell r="C305" t="str">
            <v>Līgums</v>
          </cell>
          <cell r="D305" t="str">
            <v>1.1.1.1/16/A/260</v>
          </cell>
        </row>
        <row r="306">
          <cell r="C306" t="str">
            <v>Līgums</v>
          </cell>
          <cell r="D306" t="str">
            <v>1.1.1.1/16/A/261</v>
          </cell>
        </row>
        <row r="307">
          <cell r="C307" t="str">
            <v>Līgums</v>
          </cell>
          <cell r="D307" t="str">
            <v>1.1.1.1/16/A/267</v>
          </cell>
        </row>
        <row r="308">
          <cell r="C308" t="str">
            <v>Līgums</v>
          </cell>
          <cell r="D308" t="str">
            <v>1.1.1.1/16/A/272</v>
          </cell>
        </row>
        <row r="309">
          <cell r="C309" t="str">
            <v>Līgums</v>
          </cell>
          <cell r="D309" t="str">
            <v>1.1.1.1/16/A/280</v>
          </cell>
        </row>
        <row r="310">
          <cell r="C310" t="str">
            <v>Līgums</v>
          </cell>
          <cell r="D310" t="str">
            <v>1.1.1.1/16/A/281</v>
          </cell>
        </row>
        <row r="311">
          <cell r="C311" t="str">
            <v>Līgums</v>
          </cell>
          <cell r="D311" t="str">
            <v>1.1.1.1/16/A/288</v>
          </cell>
        </row>
        <row r="312">
          <cell r="C312" t="str">
            <v>Līgums</v>
          </cell>
          <cell r="D312" t="str">
            <v>1.1.1.1/16/A/290</v>
          </cell>
        </row>
        <row r="313">
          <cell r="C313" t="str">
            <v>Līgums</v>
          </cell>
          <cell r="D313" t="str">
            <v>1.1.1.1/16/A/292</v>
          </cell>
        </row>
        <row r="314">
          <cell r="C314" t="str">
            <v>Līgums</v>
          </cell>
          <cell r="D314" t="str">
            <v>1.1.1.1/16/A/294</v>
          </cell>
        </row>
        <row r="315">
          <cell r="C315" t="str">
            <v>Līgums</v>
          </cell>
          <cell r="D315" t="str">
            <v>1.1.1.1/16/A/307</v>
          </cell>
        </row>
        <row r="316">
          <cell r="C316" t="str">
            <v>Iesniegts</v>
          </cell>
          <cell r="D316" t="str">
            <v>1.1.1.5/17/I/001</v>
          </cell>
        </row>
        <row r="317">
          <cell r="C317" t="str">
            <v>Apstiprināts ar nosacījumu</v>
          </cell>
          <cell r="D317" t="str">
            <v>1.1.1.5/17/I/002</v>
          </cell>
        </row>
        <row r="318">
          <cell r="C318" t="str">
            <v>Iesniegts</v>
          </cell>
          <cell r="D318" t="str">
            <v>1.1.1.5/17/A/003</v>
          </cell>
        </row>
        <row r="319">
          <cell r="C319" t="str">
            <v>Iesniegts</v>
          </cell>
          <cell r="D319" t="str">
            <v>1.1.1.5/17/A/004</v>
          </cell>
        </row>
        <row r="320">
          <cell r="C320" t="str">
            <v>Līgums</v>
          </cell>
          <cell r="D320" t="str">
            <v>1.1.1.2/16/I/001</v>
          </cell>
        </row>
        <row r="321">
          <cell r="C321" t="str">
            <v>Atsaukts</v>
          </cell>
          <cell r="D321" t="str">
            <v>1.1.1.4/17/I/001</v>
          </cell>
        </row>
        <row r="322">
          <cell r="C322" t="str">
            <v>Apstiprināts</v>
          </cell>
          <cell r="D322" t="str">
            <v>1.1.1.4/17/I/010</v>
          </cell>
        </row>
        <row r="323">
          <cell r="C323" t="str">
            <v>Līgums</v>
          </cell>
          <cell r="D323" t="str">
            <v>1.1.1.4/17/I/002</v>
          </cell>
        </row>
        <row r="324">
          <cell r="C324" t="str">
            <v>Līgums</v>
          </cell>
          <cell r="D324" t="str">
            <v>1.1.1.4/17/I/003</v>
          </cell>
        </row>
        <row r="325">
          <cell r="C325" t="str">
            <v>Līgums</v>
          </cell>
          <cell r="D325" t="str">
            <v>1.1.1.4/17/I/004</v>
          </cell>
        </row>
        <row r="326">
          <cell r="C326" t="str">
            <v>Līgums</v>
          </cell>
          <cell r="D326" t="str">
            <v>1.1.1.4/17/I/005</v>
          </cell>
        </row>
        <row r="327">
          <cell r="C327" t="str">
            <v>Līgums</v>
          </cell>
          <cell r="D327" t="str">
            <v>1.1.1.4/17/I/006</v>
          </cell>
        </row>
        <row r="328">
          <cell r="C328" t="str">
            <v>Līgums</v>
          </cell>
          <cell r="D328" t="str">
            <v>1.1.1.4/17/I/007</v>
          </cell>
        </row>
        <row r="329">
          <cell r="C329" t="str">
            <v>Līgums</v>
          </cell>
          <cell r="D329" t="str">
            <v>1.1.1.4/17/I/008</v>
          </cell>
        </row>
        <row r="330">
          <cell r="C330" t="str">
            <v>Līgums</v>
          </cell>
          <cell r="D330" t="str">
            <v>1.1.1.4/17/I/009</v>
          </cell>
        </row>
        <row r="331">
          <cell r="C331" t="str">
            <v>Līgums</v>
          </cell>
          <cell r="D331" t="str">
            <v>1.1.1.4/17/I/011</v>
          </cell>
        </row>
        <row r="332">
          <cell r="C332" t="str">
            <v>Līgums</v>
          </cell>
          <cell r="D332" t="str">
            <v>1.1.1.4/17/I/012</v>
          </cell>
        </row>
        <row r="333">
          <cell r="C333" t="str">
            <v>Līgums</v>
          </cell>
          <cell r="D333" t="str">
            <v>1.1.1.4/17/I/014</v>
          </cell>
        </row>
        <row r="334">
          <cell r="C334" t="str">
            <v>Līgums</v>
          </cell>
          <cell r="D334" t="str">
            <v>1.1.1.4/17/I/015</v>
          </cell>
        </row>
        <row r="335">
          <cell r="C335" t="str">
            <v>Iesniegti precizējumi</v>
          </cell>
          <cell r="D335" t="str">
            <v>1.1.1.4/17/I/013</v>
          </cell>
        </row>
        <row r="336">
          <cell r="C336" t="str">
            <v>Līgums</v>
          </cell>
          <cell r="D336" t="str">
            <v>1.2.1.1/16/I/001</v>
          </cell>
        </row>
        <row r="337">
          <cell r="C337" t="str">
            <v>Noraidīts</v>
          </cell>
          <cell r="D337" t="str">
            <v>1.2.1.4/16/A/001</v>
          </cell>
        </row>
        <row r="338">
          <cell r="C338" t="str">
            <v>Noraidīts</v>
          </cell>
          <cell r="D338" t="str">
            <v>1.2.1.4/16/A/002</v>
          </cell>
        </row>
        <row r="339">
          <cell r="C339" t="str">
            <v>Noraidīts</v>
          </cell>
          <cell r="D339" t="str">
            <v>1.2.1.4/16/A/003</v>
          </cell>
        </row>
        <row r="340">
          <cell r="C340" t="str">
            <v>Noraidīts</v>
          </cell>
          <cell r="D340" t="str">
            <v>1.2.1.4/16/A/004</v>
          </cell>
        </row>
        <row r="341">
          <cell r="C341" t="str">
            <v>Noraidīts</v>
          </cell>
          <cell r="D341" t="str">
            <v>1.2.1.4/16/A/005</v>
          </cell>
        </row>
        <row r="342">
          <cell r="C342" t="str">
            <v>Noraidīts</v>
          </cell>
          <cell r="D342" t="str">
            <v>1.2.1.4/16/A/006</v>
          </cell>
        </row>
        <row r="343">
          <cell r="C343" t="str">
            <v>Noraidīts</v>
          </cell>
          <cell r="D343" t="str">
            <v>1.2.1.4/16/A/009</v>
          </cell>
        </row>
        <row r="344">
          <cell r="C344" t="str">
            <v>Noraidīts</v>
          </cell>
          <cell r="D344" t="str">
            <v>1.2.1.4/16/A/010</v>
          </cell>
        </row>
        <row r="345">
          <cell r="C345" t="str">
            <v>Noraidīts</v>
          </cell>
          <cell r="D345" t="str">
            <v>1.2.1.4/16/A/013</v>
          </cell>
        </row>
        <row r="346">
          <cell r="C346" t="str">
            <v>Noraidīts</v>
          </cell>
          <cell r="D346" t="str">
            <v>1.2.1.4/16/A/017</v>
          </cell>
        </row>
        <row r="347">
          <cell r="C347" t="str">
            <v>Noraidīts</v>
          </cell>
          <cell r="D347" t="str">
            <v>1.2.1.4/16/A/019</v>
          </cell>
        </row>
        <row r="348">
          <cell r="C348" t="str">
            <v>Noraidīts</v>
          </cell>
          <cell r="D348" t="str">
            <v>1.2.1.4/16/A/020</v>
          </cell>
        </row>
        <row r="349">
          <cell r="C349" t="str">
            <v>Noraidīts</v>
          </cell>
          <cell r="D349" t="str">
            <v>1.2.1.4/16/A/022</v>
          </cell>
        </row>
        <row r="350">
          <cell r="C350" t="str">
            <v>Noraidīts</v>
          </cell>
          <cell r="D350" t="str">
            <v>1.2.1.4/16/A/023</v>
          </cell>
        </row>
        <row r="351">
          <cell r="C351" t="str">
            <v>Noraidīts</v>
          </cell>
          <cell r="D351" t="str">
            <v>1.2.1.4/16/A/025</v>
          </cell>
        </row>
        <row r="352">
          <cell r="C352" t="str">
            <v>Noraidīts</v>
          </cell>
          <cell r="D352" t="str">
            <v>1.2.1.4/16/A/026</v>
          </cell>
        </row>
        <row r="353">
          <cell r="C353" t="str">
            <v>Noraidīts</v>
          </cell>
          <cell r="D353" t="str">
            <v>1.2.1.4/16/A/027</v>
          </cell>
        </row>
        <row r="354">
          <cell r="C354" t="str">
            <v>Noraidīts</v>
          </cell>
          <cell r="D354" t="str">
            <v>1.2.1.4/16/A/029</v>
          </cell>
        </row>
        <row r="355">
          <cell r="C355" t="str">
            <v>Noraidīts</v>
          </cell>
          <cell r="D355" t="str">
            <v>1.2.1.4/16/A/030</v>
          </cell>
        </row>
        <row r="356">
          <cell r="C356" t="str">
            <v>Noraidīts</v>
          </cell>
          <cell r="D356" t="str">
            <v>1.2.1.4/16/A/035</v>
          </cell>
        </row>
        <row r="357">
          <cell r="C357" t="str">
            <v>Noraidīts</v>
          </cell>
          <cell r="D357" t="str">
            <v>1.2.1.4/16/A/036</v>
          </cell>
        </row>
        <row r="358">
          <cell r="C358" t="str">
            <v>Noraidīts</v>
          </cell>
          <cell r="D358" t="str">
            <v>1.2.1.4/16/A/037</v>
          </cell>
        </row>
        <row r="359">
          <cell r="C359" t="str">
            <v>Noraidīts</v>
          </cell>
          <cell r="D359" t="str">
            <v>1.2.1.4/16/A/039</v>
          </cell>
        </row>
        <row r="360">
          <cell r="C360" t="str">
            <v>Noraidīts</v>
          </cell>
          <cell r="D360" t="str">
            <v>1.2.1.4/16/A/041</v>
          </cell>
        </row>
        <row r="361">
          <cell r="C361" t="str">
            <v>Līgums</v>
          </cell>
          <cell r="D361" t="str">
            <v>1.2.1.4/16/A/007</v>
          </cell>
        </row>
        <row r="362">
          <cell r="C362" t="str">
            <v>Līgums</v>
          </cell>
          <cell r="D362" t="str">
            <v>1.2.1.4/16/A/008</v>
          </cell>
        </row>
        <row r="363">
          <cell r="C363" t="str">
            <v>Līgums</v>
          </cell>
          <cell r="D363" t="str">
            <v>1.2.1.4/16/A/011</v>
          </cell>
        </row>
        <row r="364">
          <cell r="C364" t="str">
            <v>Līgums</v>
          </cell>
          <cell r="D364" t="str">
            <v>1.2.1.4/16/A/012</v>
          </cell>
        </row>
        <row r="365">
          <cell r="C365" t="str">
            <v>Līgums</v>
          </cell>
          <cell r="D365" t="str">
            <v>1.2.1.4/16/A/014</v>
          </cell>
        </row>
        <row r="366">
          <cell r="C366" t="str">
            <v>Līgums</v>
          </cell>
          <cell r="D366" t="str">
            <v>1.2.1.4/16/A/015</v>
          </cell>
        </row>
        <row r="367">
          <cell r="C367" t="str">
            <v>Līgums</v>
          </cell>
          <cell r="D367" t="str">
            <v>1.2.1.4/16/A/016</v>
          </cell>
        </row>
        <row r="368">
          <cell r="C368" t="str">
            <v>Līgums</v>
          </cell>
          <cell r="D368" t="str">
            <v>1.2.1.4/16/A/018</v>
          </cell>
        </row>
        <row r="369">
          <cell r="C369" t="str">
            <v>Līgums</v>
          </cell>
          <cell r="D369" t="str">
            <v>1.2.1.4/16/A/021</v>
          </cell>
        </row>
        <row r="370">
          <cell r="C370" t="str">
            <v>Līgums</v>
          </cell>
          <cell r="D370" t="str">
            <v>1.2.1.4/16/A/024</v>
          </cell>
        </row>
        <row r="371">
          <cell r="C371" t="str">
            <v>Līgums</v>
          </cell>
          <cell r="D371" t="str">
            <v>1.2.1.4/16/A/028</v>
          </cell>
        </row>
        <row r="372">
          <cell r="C372" t="str">
            <v>Līgums</v>
          </cell>
          <cell r="D372" t="str">
            <v>1.2.1.4/16/A/031</v>
          </cell>
        </row>
        <row r="373">
          <cell r="C373" t="str">
            <v>Līgums</v>
          </cell>
          <cell r="D373" t="str">
            <v>1.2.1.4/16/A/032</v>
          </cell>
        </row>
        <row r="374">
          <cell r="C374" t="str">
            <v>Līgums</v>
          </cell>
          <cell r="D374" t="str">
            <v>1.2.1.4/16/A/033</v>
          </cell>
        </row>
        <row r="375">
          <cell r="C375" t="str">
            <v>Līgums</v>
          </cell>
          <cell r="D375" t="str">
            <v>1.2.1.4/16/A/034</v>
          </cell>
        </row>
        <row r="376">
          <cell r="C376" t="str">
            <v>Līgums</v>
          </cell>
          <cell r="D376" t="str">
            <v>1.2.1.4/16/A/038</v>
          </cell>
        </row>
        <row r="377">
          <cell r="C377" t="str">
            <v>Līgums</v>
          </cell>
          <cell r="D377" t="str">
            <v>1.2.1.4/16/A/040</v>
          </cell>
        </row>
        <row r="378">
          <cell r="C378" t="str">
            <v>Līgums</v>
          </cell>
          <cell r="D378" t="str">
            <v>1.2.1.1/16/A/002</v>
          </cell>
        </row>
        <row r="379">
          <cell r="C379" t="str">
            <v>Līgums</v>
          </cell>
          <cell r="D379" t="str">
            <v>1.2.1.1/16/A/003</v>
          </cell>
        </row>
        <row r="380">
          <cell r="C380" t="str">
            <v>Līgums</v>
          </cell>
          <cell r="D380" t="str">
            <v>1.2.1.1/16/A/004</v>
          </cell>
        </row>
        <row r="381">
          <cell r="C381" t="str">
            <v>Līgums</v>
          </cell>
          <cell r="D381" t="str">
            <v>1.2.1.1/16/A/005</v>
          </cell>
        </row>
        <row r="382">
          <cell r="C382" t="str">
            <v>Līgums</v>
          </cell>
          <cell r="D382" t="str">
            <v>1.2.1.1/16/A/006</v>
          </cell>
        </row>
        <row r="383">
          <cell r="C383" t="str">
            <v>Līgums</v>
          </cell>
          <cell r="D383" t="str">
            <v>1.2.1.1/16/A/007</v>
          </cell>
        </row>
        <row r="384">
          <cell r="C384" t="str">
            <v>Līgums</v>
          </cell>
          <cell r="D384" t="str">
            <v>1.2.1.1/16/A/008</v>
          </cell>
        </row>
        <row r="385">
          <cell r="C385" t="str">
            <v>Līgums</v>
          </cell>
          <cell r="D385" t="str">
            <v>1.2.1.1/16/A/009</v>
          </cell>
        </row>
        <row r="386">
          <cell r="C386" t="str">
            <v>Līgums</v>
          </cell>
          <cell r="D386" t="str">
            <v>1.2.1.2/16/I/001</v>
          </cell>
        </row>
        <row r="387">
          <cell r="C387" t="str">
            <v>Noraidīts</v>
          </cell>
          <cell r="D387" t="str">
            <v>1.2.2.1/16/A/005</v>
          </cell>
        </row>
        <row r="388">
          <cell r="C388" t="str">
            <v>Noraidīts</v>
          </cell>
          <cell r="D388" t="str">
            <v>1.2.2.1/16/A/012</v>
          </cell>
        </row>
        <row r="389">
          <cell r="C389" t="str">
            <v>Noraidīts</v>
          </cell>
          <cell r="D389" t="str">
            <v>1.2.2.1/16/A/013</v>
          </cell>
        </row>
        <row r="390">
          <cell r="C390" t="str">
            <v>Līgums</v>
          </cell>
          <cell r="D390" t="str">
            <v>1.2.2.1/16/A/001</v>
          </cell>
        </row>
        <row r="391">
          <cell r="C391" t="str">
            <v>Līgums</v>
          </cell>
          <cell r="D391" t="str">
            <v>1.2.2.1/16/A/002</v>
          </cell>
        </row>
        <row r="392">
          <cell r="C392" t="str">
            <v>Līgums</v>
          </cell>
          <cell r="D392" t="str">
            <v>1.2.2.1/16/A/003</v>
          </cell>
        </row>
        <row r="393">
          <cell r="C393" t="str">
            <v>Līgums</v>
          </cell>
          <cell r="D393" t="str">
            <v>1.2.2.1/16/A/004</v>
          </cell>
        </row>
        <row r="394">
          <cell r="C394" t="str">
            <v>Līgums</v>
          </cell>
          <cell r="D394" t="str">
            <v>1.2.2.1/16/A/006</v>
          </cell>
        </row>
        <row r="395">
          <cell r="C395" t="str">
            <v>Līgums</v>
          </cell>
          <cell r="D395" t="str">
            <v>1.2.2.1/16/A/007</v>
          </cell>
        </row>
        <row r="396">
          <cell r="C396" t="str">
            <v>Līgums</v>
          </cell>
          <cell r="D396" t="str">
            <v>1.2.2.1/16/A/008</v>
          </cell>
        </row>
        <row r="397">
          <cell r="C397" t="str">
            <v>Līgums</v>
          </cell>
          <cell r="D397" t="str">
            <v>1.2.2.1/16/A/009</v>
          </cell>
        </row>
        <row r="398">
          <cell r="C398" t="str">
            <v>Līgums</v>
          </cell>
          <cell r="D398" t="str">
            <v>1.2.2.1/16/A/010</v>
          </cell>
        </row>
        <row r="399">
          <cell r="C399" t="str">
            <v>Līgums</v>
          </cell>
          <cell r="D399" t="str">
            <v>1.2.2.1/16/A/011</v>
          </cell>
        </row>
        <row r="400">
          <cell r="C400" t="str">
            <v>Līgums</v>
          </cell>
          <cell r="D400" t="str">
            <v>1.2.2.2/16/I/001</v>
          </cell>
        </row>
        <row r="401">
          <cell r="C401" t="str">
            <v>Līgums</v>
          </cell>
          <cell r="D401" t="str">
            <v>1.2.2.3/16/I/001</v>
          </cell>
        </row>
        <row r="402">
          <cell r="C402" t="str">
            <v>Līgums</v>
          </cell>
          <cell r="D402" t="str">
            <v>1.2.2.3/16/I/002</v>
          </cell>
        </row>
        <row r="403">
          <cell r="C403" t="str">
            <v>Līgums</v>
          </cell>
          <cell r="D403" t="str">
            <v>1.2.2.3/16/I/003</v>
          </cell>
        </row>
        <row r="404">
          <cell r="C404" t="str">
            <v>Līgums</v>
          </cell>
          <cell r="D404" t="str">
            <v>10.1.1.0/15/TP/001</v>
          </cell>
        </row>
        <row r="405">
          <cell r="C405" t="str">
            <v>Līgums</v>
          </cell>
          <cell r="D405" t="str">
            <v>10.1.2.0/15/TP/001</v>
          </cell>
        </row>
        <row r="406">
          <cell r="C406" t="str">
            <v>Līgums</v>
          </cell>
          <cell r="D406" t="str">
            <v>10.1.2.0/15/TP/002</v>
          </cell>
        </row>
        <row r="407">
          <cell r="C407" t="str">
            <v>Līgums</v>
          </cell>
          <cell r="D407" t="str">
            <v>10.1.2.0/15/TP/003</v>
          </cell>
        </row>
        <row r="408">
          <cell r="C408" t="str">
            <v>Līgums</v>
          </cell>
          <cell r="D408" t="str">
            <v>10.1.2.0/15/TP/004</v>
          </cell>
        </row>
        <row r="409">
          <cell r="C409" t="str">
            <v>Līgums</v>
          </cell>
          <cell r="D409" t="str">
            <v>10.1.2.0/15/TP/005</v>
          </cell>
        </row>
        <row r="410">
          <cell r="C410" t="str">
            <v>Līgums</v>
          </cell>
          <cell r="D410" t="str">
            <v>10.1.2.0/15/TP/006</v>
          </cell>
        </row>
        <row r="411">
          <cell r="C411" t="str">
            <v>Līgums</v>
          </cell>
          <cell r="D411" t="str">
            <v>10.1.2.0/15/TP/007</v>
          </cell>
        </row>
        <row r="412">
          <cell r="C412" t="str">
            <v>Līgums</v>
          </cell>
          <cell r="D412" t="str">
            <v>10.1.2.0/15/TP/008</v>
          </cell>
        </row>
        <row r="413">
          <cell r="C413" t="str">
            <v>Līgums</v>
          </cell>
          <cell r="D413" t="str">
            <v>10.1.2.0/15/TP/009</v>
          </cell>
        </row>
        <row r="414">
          <cell r="C414" t="str">
            <v>Līgums</v>
          </cell>
          <cell r="D414" t="str">
            <v>10.1.2.0/15/TP/010</v>
          </cell>
        </row>
        <row r="415">
          <cell r="C415" t="str">
            <v>Līgums</v>
          </cell>
          <cell r="D415" t="str">
            <v>10.1.2.0/15/TP/011</v>
          </cell>
        </row>
        <row r="416">
          <cell r="C416" t="str">
            <v>Atsaukts</v>
          </cell>
          <cell r="D416" t="str">
            <v>11.1.1.0/15/TP/019</v>
          </cell>
        </row>
        <row r="417">
          <cell r="C417" t="str">
            <v>Līgums</v>
          </cell>
          <cell r="D417" t="str">
            <v>11.1.1.0/15/TP/001</v>
          </cell>
        </row>
        <row r="418">
          <cell r="C418" t="str">
            <v>Līgums</v>
          </cell>
          <cell r="D418" t="str">
            <v>11.1.1.0/15/TP/002</v>
          </cell>
        </row>
        <row r="419">
          <cell r="C419" t="str">
            <v>Līgums</v>
          </cell>
          <cell r="D419" t="str">
            <v>11.1.1.0/15/TP/003</v>
          </cell>
        </row>
        <row r="420">
          <cell r="C420" t="str">
            <v>Līgums</v>
          </cell>
          <cell r="D420" t="str">
            <v>11.1.1.0/15/TP/004</v>
          </cell>
        </row>
        <row r="421">
          <cell r="C421" t="str">
            <v>Līgums</v>
          </cell>
          <cell r="D421" t="str">
            <v>11.1.1.0/15/TP/005</v>
          </cell>
        </row>
        <row r="422">
          <cell r="C422" t="str">
            <v>Līgums</v>
          </cell>
          <cell r="D422" t="str">
            <v>11.1.1.0/15/TP/006</v>
          </cell>
        </row>
        <row r="423">
          <cell r="C423" t="str">
            <v>Līgums</v>
          </cell>
          <cell r="D423" t="str">
            <v>11.1.1.0/15/TP/007</v>
          </cell>
        </row>
        <row r="424">
          <cell r="C424" t="str">
            <v>Līgums</v>
          </cell>
          <cell r="D424" t="str">
            <v>11.1.1.0/15/TP/008</v>
          </cell>
        </row>
        <row r="425">
          <cell r="C425" t="str">
            <v>Līgums</v>
          </cell>
          <cell r="D425" t="str">
            <v>11.1.1.0/15/TP/009</v>
          </cell>
        </row>
        <row r="426">
          <cell r="C426" t="str">
            <v>Līgums</v>
          </cell>
          <cell r="D426" t="str">
            <v>11.1.1.0/15/TP/010</v>
          </cell>
        </row>
        <row r="427">
          <cell r="C427" t="str">
            <v>Līgums</v>
          </cell>
          <cell r="D427" t="str">
            <v>11.1.1.0/15/TP/011</v>
          </cell>
        </row>
        <row r="428">
          <cell r="C428" t="str">
            <v>Līgums</v>
          </cell>
          <cell r="D428" t="str">
            <v>11.1.1.0/15/TP/012</v>
          </cell>
        </row>
        <row r="429">
          <cell r="C429" t="str">
            <v>Līgums</v>
          </cell>
          <cell r="D429" t="str">
            <v>11.1.1.0/15/TP/013</v>
          </cell>
        </row>
        <row r="430">
          <cell r="C430" t="str">
            <v>Līgums</v>
          </cell>
          <cell r="D430" t="str">
            <v>11.1.1.0/15/TP/014</v>
          </cell>
        </row>
        <row r="431">
          <cell r="C431" t="str">
            <v>Līgums</v>
          </cell>
          <cell r="D431" t="str">
            <v>11.1.1.0/15/TP/015</v>
          </cell>
        </row>
        <row r="432">
          <cell r="C432" t="str">
            <v>Līgums</v>
          </cell>
          <cell r="D432" t="str">
            <v>11.1.1.0/15/TP/016</v>
          </cell>
        </row>
        <row r="433">
          <cell r="C433" t="str">
            <v>Līgums</v>
          </cell>
          <cell r="D433" t="str">
            <v>11.1.1.0/15/TP/017</v>
          </cell>
        </row>
        <row r="434">
          <cell r="C434" t="str">
            <v>Līgums</v>
          </cell>
          <cell r="D434" t="str">
            <v>11.1.1.0/15/TP/018</v>
          </cell>
        </row>
        <row r="435">
          <cell r="C435" t="str">
            <v>Līgums</v>
          </cell>
          <cell r="D435" t="str">
            <v>11.1.1.0/15/TP/020</v>
          </cell>
        </row>
        <row r="436">
          <cell r="C436" t="str">
            <v>Līgums</v>
          </cell>
          <cell r="D436" t="str">
            <v>11.1.1.0/15/TP/021</v>
          </cell>
        </row>
        <row r="437">
          <cell r="C437" t="str">
            <v>Līgums</v>
          </cell>
          <cell r="D437" t="str">
            <v>11.1.1.0/15/TP/022</v>
          </cell>
        </row>
        <row r="438">
          <cell r="C438" t="str">
            <v>Līgums</v>
          </cell>
          <cell r="D438" t="str">
            <v>12.1.1.0/15/TP/001</v>
          </cell>
        </row>
        <row r="439">
          <cell r="C439" t="str">
            <v>Līgums</v>
          </cell>
          <cell r="D439" t="str">
            <v>12.1.1.0/15/TP/002</v>
          </cell>
        </row>
        <row r="440">
          <cell r="C440" t="str">
            <v>Līgums</v>
          </cell>
          <cell r="D440" t="str">
            <v>12.1.1.0/15/TP/003</v>
          </cell>
        </row>
        <row r="441">
          <cell r="C441" t="str">
            <v>Līgums</v>
          </cell>
          <cell r="D441" t="str">
            <v>12.1.1.0/15/TP/004</v>
          </cell>
        </row>
        <row r="442">
          <cell r="C442" t="str">
            <v>Līgums</v>
          </cell>
          <cell r="D442" t="str">
            <v>12.1.1.0/15/TP/005</v>
          </cell>
        </row>
        <row r="443">
          <cell r="C443" t="str">
            <v>Līgums</v>
          </cell>
          <cell r="D443" t="str">
            <v>2.1.1.0/16/I/001</v>
          </cell>
        </row>
        <row r="444">
          <cell r="C444" t="str">
            <v>Iesniegts</v>
          </cell>
          <cell r="D444" t="str">
            <v>2.2.1.1/17/I/026</v>
          </cell>
        </row>
        <row r="445">
          <cell r="C445" t="str">
            <v>Iesniegts</v>
          </cell>
          <cell r="D445" t="str">
            <v>2.2.1.1/17/I/035</v>
          </cell>
        </row>
        <row r="446">
          <cell r="C446" t="str">
            <v>Līgums</v>
          </cell>
          <cell r="D446" t="str">
            <v>2.2.1.1/16/I/001</v>
          </cell>
        </row>
        <row r="447">
          <cell r="C447" t="str">
            <v>Līgums</v>
          </cell>
          <cell r="D447" t="str">
            <v>2.2.1.1/16/I/002</v>
          </cell>
        </row>
        <row r="448">
          <cell r="C448" t="str">
            <v>Līgums</v>
          </cell>
          <cell r="D448" t="str">
            <v>2.2.1.1/16/I/003</v>
          </cell>
        </row>
        <row r="449">
          <cell r="C449" t="str">
            <v>Līgums</v>
          </cell>
          <cell r="D449" t="str">
            <v>2.2.1.1/16/I/004</v>
          </cell>
        </row>
        <row r="450">
          <cell r="C450" t="str">
            <v>Līgums</v>
          </cell>
          <cell r="D450" t="str">
            <v>2.2.1.1/17/I/001</v>
          </cell>
        </row>
        <row r="451">
          <cell r="C451" t="str">
            <v>Līgums</v>
          </cell>
          <cell r="D451" t="str">
            <v>2.2.1.1/17/I/002</v>
          </cell>
        </row>
        <row r="452">
          <cell r="C452" t="str">
            <v>Līgums</v>
          </cell>
          <cell r="D452" t="str">
            <v>2.2.1.1/17/I/003</v>
          </cell>
        </row>
        <row r="453">
          <cell r="C453" t="str">
            <v>Līgums</v>
          </cell>
          <cell r="D453" t="str">
            <v>2.2.1.1/17/I/004</v>
          </cell>
        </row>
        <row r="454">
          <cell r="C454" t="str">
            <v>Līgums</v>
          </cell>
          <cell r="D454" t="str">
            <v>2.2.1.1/17/I/008</v>
          </cell>
        </row>
        <row r="455">
          <cell r="C455" t="str">
            <v>Līgums</v>
          </cell>
          <cell r="D455" t="str">
            <v>2.2.1.1/17/I/009</v>
          </cell>
        </row>
        <row r="456">
          <cell r="C456" t="str">
            <v>Līgums</v>
          </cell>
          <cell r="D456" t="str">
            <v>2.2.1.1/17/I/015</v>
          </cell>
        </row>
        <row r="457">
          <cell r="C457" t="str">
            <v>Līgums</v>
          </cell>
          <cell r="D457" t="str">
            <v>2.2.1.1/17/I/021</v>
          </cell>
        </row>
        <row r="458">
          <cell r="C458" t="str">
            <v>Apstiprināts ar nosacījumu</v>
          </cell>
          <cell r="D458" t="str">
            <v>2.2.1.1/17/I/006</v>
          </cell>
        </row>
        <row r="459">
          <cell r="C459" t="str">
            <v>Apstiprināts ar nosacījumu</v>
          </cell>
          <cell r="D459" t="str">
            <v>2.2.1.1/17/I/010</v>
          </cell>
        </row>
        <row r="460">
          <cell r="C460" t="str">
            <v>Apstiprināts ar nosacījumu</v>
          </cell>
          <cell r="D460" t="str">
            <v>2.2.1.1/17/I/011</v>
          </cell>
        </row>
        <row r="461">
          <cell r="C461" t="str">
            <v>Apstiprināts ar nosacījumu</v>
          </cell>
          <cell r="D461" t="str">
            <v>2.2.1.1/17/I/012</v>
          </cell>
        </row>
        <row r="462">
          <cell r="C462" t="str">
            <v>Apstiprināts ar nosacījumu</v>
          </cell>
          <cell r="D462" t="str">
            <v>2.2.1.1/17/I/013</v>
          </cell>
        </row>
        <row r="463">
          <cell r="C463" t="str">
            <v>Apstiprināts ar nosacījumu</v>
          </cell>
          <cell r="D463" t="str">
            <v>2.2.1.1/17/I/017</v>
          </cell>
        </row>
        <row r="464">
          <cell r="C464" t="str">
            <v>Apstiprināts ar nosacījumu</v>
          </cell>
          <cell r="D464" t="str">
            <v>2.2.1.1/17/I/019</v>
          </cell>
        </row>
        <row r="465">
          <cell r="C465" t="str">
            <v>Apstiprināts ar nosacījumu</v>
          </cell>
          <cell r="D465" t="str">
            <v>2.2.1.1/17/I/022</v>
          </cell>
        </row>
        <row r="466">
          <cell r="C466" t="str">
            <v>Apstiprināts ar nosacījumu</v>
          </cell>
          <cell r="D466" t="str">
            <v>2.2.1.1/17/I/023</v>
          </cell>
        </row>
        <row r="467">
          <cell r="C467" t="str">
            <v>Apstiprināts ar nosacījumu</v>
          </cell>
          <cell r="D467" t="str">
            <v>2.2.1.1/17/I/024</v>
          </cell>
        </row>
        <row r="468">
          <cell r="C468" t="str">
            <v>Apstiprināts ar nosacījumu</v>
          </cell>
          <cell r="D468" t="str">
            <v>2.2.1.1/17/I/025</v>
          </cell>
        </row>
        <row r="469">
          <cell r="C469" t="str">
            <v>Apstiprināts ar nosacījumu</v>
          </cell>
          <cell r="D469" t="str">
            <v>2.2.1.1/17/I/027</v>
          </cell>
        </row>
        <row r="470">
          <cell r="C470" t="str">
            <v>Apstiprināts ar nosacījumu</v>
          </cell>
          <cell r="D470" t="str">
            <v>2.2.1.1/17/I/030</v>
          </cell>
        </row>
        <row r="471">
          <cell r="C471" t="str">
            <v>Apstiprināts ar nosacījumu</v>
          </cell>
          <cell r="D471" t="str">
            <v>2.2.1.1/17/I/031</v>
          </cell>
        </row>
        <row r="472">
          <cell r="C472" t="str">
            <v>Apstiprināts ar nosacījumu</v>
          </cell>
          <cell r="D472" t="str">
            <v>2.2.1.1/17/I/032</v>
          </cell>
        </row>
        <row r="473">
          <cell r="C473" t="str">
            <v>Apstiprināts ar nosacījumu</v>
          </cell>
          <cell r="D473" t="str">
            <v>2.2.1.1/17/I/033</v>
          </cell>
        </row>
        <row r="474">
          <cell r="C474" t="str">
            <v>Apstiprināts ar nosacījumu</v>
          </cell>
          <cell r="D474" t="str">
            <v>2.2.1.1/17/I/034</v>
          </cell>
        </row>
        <row r="475">
          <cell r="C475" t="str">
            <v>Apstiprināts ar nosacījumu 2</v>
          </cell>
          <cell r="D475" t="str">
            <v>2.2.1.1/17/I/005</v>
          </cell>
        </row>
        <row r="476">
          <cell r="C476" t="str">
            <v>Apstiprināts ar nosacījumu 2</v>
          </cell>
          <cell r="D476" t="str">
            <v>2.2.1.1/17/I/007</v>
          </cell>
        </row>
        <row r="477">
          <cell r="C477" t="str">
            <v>Iesniegti precizējumi</v>
          </cell>
          <cell r="D477" t="str">
            <v>2.2.1.1/17/I/014</v>
          </cell>
        </row>
        <row r="478">
          <cell r="C478" t="str">
            <v>Iesniegti precizējumi</v>
          </cell>
          <cell r="D478" t="str">
            <v>2.2.1.1/17/I/016</v>
          </cell>
        </row>
        <row r="479">
          <cell r="C479" t="str">
            <v>Iesniegti precizējumi</v>
          </cell>
          <cell r="D479" t="str">
            <v>2.2.1.1/17/I/018</v>
          </cell>
        </row>
        <row r="480">
          <cell r="C480" t="str">
            <v>Iesniegti precizējumi</v>
          </cell>
          <cell r="D480" t="str">
            <v>2.2.1.1/17/I/020</v>
          </cell>
        </row>
        <row r="481">
          <cell r="C481" t="str">
            <v>Iesniegti precizējumi</v>
          </cell>
          <cell r="D481" t="str">
            <v>2.2.1.1/17/I/028</v>
          </cell>
        </row>
        <row r="482">
          <cell r="C482" t="str">
            <v>Iesniegti precizējumi</v>
          </cell>
          <cell r="D482" t="str">
            <v>2.2.1.1/17/I/029</v>
          </cell>
        </row>
        <row r="483">
          <cell r="C483" t="str">
            <v>Līgums</v>
          </cell>
          <cell r="D483" t="str">
            <v>2.2.1.2/17/I/001</v>
          </cell>
        </row>
        <row r="484">
          <cell r="C484" t="str">
            <v>Noraidīts</v>
          </cell>
          <cell r="D484" t="str">
            <v>3.1.1.5/16/A/001</v>
          </cell>
        </row>
        <row r="485">
          <cell r="C485" t="str">
            <v>Noraidīts</v>
          </cell>
          <cell r="D485" t="str">
            <v>3.1.1.5/16/A/006</v>
          </cell>
        </row>
        <row r="486">
          <cell r="C486" t="str">
            <v>Noraidīts</v>
          </cell>
          <cell r="D486" t="str">
            <v>3.1.1.5/16/A/007</v>
          </cell>
        </row>
        <row r="487">
          <cell r="C487" t="str">
            <v>Noraidīts</v>
          </cell>
          <cell r="D487" t="str">
            <v>3.1.1.5/16/A/011</v>
          </cell>
        </row>
        <row r="488">
          <cell r="C488" t="str">
            <v>Noraidīts</v>
          </cell>
          <cell r="D488" t="str">
            <v>3.1.1.5/16/A/014</v>
          </cell>
        </row>
        <row r="489">
          <cell r="C489" t="str">
            <v>Noraidīts</v>
          </cell>
          <cell r="D489" t="str">
            <v>3.1.1.5/16/A/018</v>
          </cell>
        </row>
        <row r="490">
          <cell r="C490" t="str">
            <v>Noraidīts</v>
          </cell>
          <cell r="D490" t="str">
            <v>3.1.1.5/16/A/019</v>
          </cell>
        </row>
        <row r="491">
          <cell r="C491" t="str">
            <v>Noraidīts</v>
          </cell>
          <cell r="D491" t="str">
            <v>3.1.1.5/16/A/020</v>
          </cell>
        </row>
        <row r="492">
          <cell r="C492" t="str">
            <v>Noraidīts</v>
          </cell>
          <cell r="D492" t="str">
            <v>3.1.1.5/16/A/021</v>
          </cell>
        </row>
        <row r="493">
          <cell r="C493" t="str">
            <v>Noraidīts</v>
          </cell>
          <cell r="D493" t="str">
            <v>3.1.1.5/16/A/027</v>
          </cell>
        </row>
        <row r="494">
          <cell r="C494" t="str">
            <v>Noraidīts</v>
          </cell>
          <cell r="D494" t="str">
            <v>3.1.1.5/16/A/028</v>
          </cell>
        </row>
        <row r="495">
          <cell r="C495" t="str">
            <v>Noraidīts</v>
          </cell>
          <cell r="D495" t="str">
            <v>3.1.1.5/16/A/030</v>
          </cell>
        </row>
        <row r="496">
          <cell r="C496" t="str">
            <v>Noraidīts</v>
          </cell>
          <cell r="D496" t="str">
            <v>3.1.1.5/16/A/031</v>
          </cell>
        </row>
        <row r="497">
          <cell r="C497" t="str">
            <v>Noraidīts</v>
          </cell>
          <cell r="D497" t="str">
            <v>3.1.1.5/16/A/032</v>
          </cell>
        </row>
        <row r="498">
          <cell r="C498" t="str">
            <v>Noraidīts</v>
          </cell>
          <cell r="D498" t="str">
            <v>3.1.1.5/16/A/041</v>
          </cell>
        </row>
        <row r="499">
          <cell r="C499" t="str">
            <v>Noraidīts</v>
          </cell>
          <cell r="D499" t="str">
            <v>3.1.1.5/16/A/042</v>
          </cell>
        </row>
        <row r="500">
          <cell r="C500" t="str">
            <v>Noraidīts</v>
          </cell>
          <cell r="D500" t="str">
            <v>3.1.1.5/16/A/043</v>
          </cell>
        </row>
        <row r="501">
          <cell r="C501" t="str">
            <v>Noraidīts</v>
          </cell>
          <cell r="D501" t="str">
            <v>3.1.1.5/16/A/045</v>
          </cell>
        </row>
        <row r="502">
          <cell r="C502" t="str">
            <v>Noraidīts</v>
          </cell>
          <cell r="D502" t="str">
            <v>3.1.1.5/16/A/046</v>
          </cell>
        </row>
        <row r="503">
          <cell r="C503" t="str">
            <v>Noraidīts</v>
          </cell>
          <cell r="D503" t="str">
            <v>3.1.1.5/16/A/047</v>
          </cell>
        </row>
        <row r="504">
          <cell r="C504" t="str">
            <v>Noraidīts</v>
          </cell>
          <cell r="D504" t="str">
            <v>3.1.1.5/16/A/049</v>
          </cell>
        </row>
        <row r="505">
          <cell r="C505" t="str">
            <v>Noraidīts</v>
          </cell>
          <cell r="D505" t="str">
            <v>3.1.1.5/16/A/052</v>
          </cell>
        </row>
        <row r="506">
          <cell r="C506" t="str">
            <v>Noraidīts</v>
          </cell>
          <cell r="D506" t="str">
            <v>3.1.1.5/16/A/053</v>
          </cell>
        </row>
        <row r="507">
          <cell r="C507" t="str">
            <v>Noraidīts</v>
          </cell>
          <cell r="D507" t="str">
            <v>3.1.1.5/16/A/056</v>
          </cell>
        </row>
        <row r="508">
          <cell r="C508" t="str">
            <v>Noraidīts</v>
          </cell>
          <cell r="D508" t="str">
            <v>3.1.1.5/16/A/057</v>
          </cell>
        </row>
        <row r="509">
          <cell r="C509" t="str">
            <v>Noraidīts</v>
          </cell>
          <cell r="D509" t="str">
            <v>3.1.1.5/16/A/058</v>
          </cell>
        </row>
        <row r="510">
          <cell r="C510" t="str">
            <v>Noraidīts</v>
          </cell>
          <cell r="D510" t="str">
            <v>3.1.1.5/16/A/059</v>
          </cell>
        </row>
        <row r="511">
          <cell r="C511" t="str">
            <v>Noraidīts</v>
          </cell>
          <cell r="D511" t="str">
            <v>3.1.1.5/16/A/060</v>
          </cell>
        </row>
        <row r="512">
          <cell r="C512" t="str">
            <v>Noraidīts</v>
          </cell>
          <cell r="D512" t="str">
            <v>3.1.1.5/16/A/061</v>
          </cell>
        </row>
        <row r="513">
          <cell r="C513" t="str">
            <v>Noraidīts</v>
          </cell>
          <cell r="D513" t="str">
            <v>3.1.1.5/16/A/062</v>
          </cell>
        </row>
        <row r="514">
          <cell r="C514" t="str">
            <v>Noraidīts</v>
          </cell>
          <cell r="D514" t="str">
            <v>3.1.1.5/16/A/064</v>
          </cell>
        </row>
        <row r="515">
          <cell r="C515" t="str">
            <v>Noraidīts</v>
          </cell>
          <cell r="D515" t="str">
            <v>3.1.1.5/16/A/065</v>
          </cell>
        </row>
        <row r="516">
          <cell r="C516" t="str">
            <v>Noraidīts</v>
          </cell>
          <cell r="D516" t="str">
            <v>3.1.1.5/16/A/067</v>
          </cell>
        </row>
        <row r="517">
          <cell r="C517" t="str">
            <v>Noraidīts</v>
          </cell>
          <cell r="D517" t="str">
            <v>3.1.1.5/16/A/069</v>
          </cell>
        </row>
        <row r="518">
          <cell r="C518" t="str">
            <v>Noraidīts</v>
          </cell>
          <cell r="D518" t="str">
            <v>3.1.1.5/16/A/071</v>
          </cell>
        </row>
        <row r="519">
          <cell r="C519" t="str">
            <v>Noraidīts</v>
          </cell>
          <cell r="D519" t="str">
            <v>3.1.1.5/16/A/074</v>
          </cell>
        </row>
        <row r="520">
          <cell r="C520" t="str">
            <v>Noraidīts</v>
          </cell>
          <cell r="D520" t="str">
            <v>3.1.1.5/16/A/075</v>
          </cell>
        </row>
        <row r="521">
          <cell r="C521" t="str">
            <v>Līgums</v>
          </cell>
          <cell r="D521" t="str">
            <v>3.1.1.5/16/A/002</v>
          </cell>
        </row>
        <row r="522">
          <cell r="C522" t="str">
            <v>Līgums</v>
          </cell>
          <cell r="D522" t="str">
            <v>3.1.1.5/16/A/004</v>
          </cell>
        </row>
        <row r="523">
          <cell r="C523" t="str">
            <v>Līgums</v>
          </cell>
          <cell r="D523" t="str">
            <v>3.1.1.5/16/A/005</v>
          </cell>
        </row>
        <row r="524">
          <cell r="C524" t="str">
            <v>Līgums</v>
          </cell>
          <cell r="D524" t="str">
            <v>3.1.1.5/16/A/008</v>
          </cell>
        </row>
        <row r="525">
          <cell r="C525" t="str">
            <v>Līgums</v>
          </cell>
          <cell r="D525" t="str">
            <v>3.1.1.5/16/A/009</v>
          </cell>
        </row>
        <row r="526">
          <cell r="C526" t="str">
            <v>Līgums</v>
          </cell>
          <cell r="D526" t="str">
            <v>3.1.1.5/16/A/010</v>
          </cell>
        </row>
        <row r="527">
          <cell r="C527" t="str">
            <v>Līgums</v>
          </cell>
          <cell r="D527" t="str">
            <v>3.1.1.5/16/A/012</v>
          </cell>
        </row>
        <row r="528">
          <cell r="C528" t="str">
            <v>Līgums</v>
          </cell>
          <cell r="D528" t="str">
            <v>3.1.1.5/16/A/013</v>
          </cell>
        </row>
        <row r="529">
          <cell r="C529" t="str">
            <v>Līgums</v>
          </cell>
          <cell r="D529" t="str">
            <v>3.1.1.5/16/A/015</v>
          </cell>
        </row>
        <row r="530">
          <cell r="C530" t="str">
            <v>Līgums</v>
          </cell>
          <cell r="D530" t="str">
            <v>3.1.1.5/16/A/016</v>
          </cell>
        </row>
        <row r="531">
          <cell r="C531" t="str">
            <v>Līgums</v>
          </cell>
          <cell r="D531" t="str">
            <v>3.1.1.5/16/A/017</v>
          </cell>
        </row>
        <row r="532">
          <cell r="C532" t="str">
            <v>Līgums</v>
          </cell>
          <cell r="D532" t="str">
            <v>3.1.1.5/16/A/022</v>
          </cell>
        </row>
        <row r="533">
          <cell r="C533" t="str">
            <v>Līgums</v>
          </cell>
          <cell r="D533" t="str">
            <v>3.1.1.5/16/A/023</v>
          </cell>
        </row>
        <row r="534">
          <cell r="C534" t="str">
            <v>Līgums</v>
          </cell>
          <cell r="D534" t="str">
            <v>3.1.1.5/16/A/024</v>
          </cell>
        </row>
        <row r="535">
          <cell r="C535" t="str">
            <v>Līgums</v>
          </cell>
          <cell r="D535" t="str">
            <v>3.1.1.5/16/A/025</v>
          </cell>
        </row>
        <row r="536">
          <cell r="C536" t="str">
            <v>Līgums</v>
          </cell>
          <cell r="D536" t="str">
            <v>3.1.1.5/16/A/026</v>
          </cell>
        </row>
        <row r="537">
          <cell r="C537" t="str">
            <v>Līgums</v>
          </cell>
          <cell r="D537" t="str">
            <v>3.1.1.5/16/A/029</v>
          </cell>
        </row>
        <row r="538">
          <cell r="C538" t="str">
            <v>Līgums</v>
          </cell>
          <cell r="D538" t="str">
            <v>3.1.1.5/16/A/033</v>
          </cell>
        </row>
        <row r="539">
          <cell r="C539" t="str">
            <v>Līgums</v>
          </cell>
          <cell r="D539" t="str">
            <v>3.1.1.5/16/A/034</v>
          </cell>
        </row>
        <row r="540">
          <cell r="C540" t="str">
            <v>Līgums</v>
          </cell>
          <cell r="D540" t="str">
            <v>3.1.1.5/16/A/035</v>
          </cell>
        </row>
        <row r="541">
          <cell r="C541" t="str">
            <v>Līgums</v>
          </cell>
          <cell r="D541" t="str">
            <v>3.1.1.5/16/A/036</v>
          </cell>
        </row>
        <row r="542">
          <cell r="C542" t="str">
            <v>Līgums</v>
          </cell>
          <cell r="D542" t="str">
            <v>3.1.1.5/16/A/037</v>
          </cell>
        </row>
        <row r="543">
          <cell r="C543" t="str">
            <v>Līgums</v>
          </cell>
          <cell r="D543" t="str">
            <v>3.1.1.5/16/A/038</v>
          </cell>
        </row>
        <row r="544">
          <cell r="C544" t="str">
            <v>Līgums</v>
          </cell>
          <cell r="D544" t="str">
            <v>3.1.1.5/16/A/039</v>
          </cell>
        </row>
        <row r="545">
          <cell r="C545" t="str">
            <v>Līgums</v>
          </cell>
          <cell r="D545" t="str">
            <v>3.1.1.5/16/A/040</v>
          </cell>
        </row>
        <row r="546">
          <cell r="C546" t="str">
            <v>Līgums</v>
          </cell>
          <cell r="D546" t="str">
            <v>3.1.1.5/16/A/044</v>
          </cell>
        </row>
        <row r="547">
          <cell r="C547" t="str">
            <v>Līgums</v>
          </cell>
          <cell r="D547" t="str">
            <v>3.1.1.5/16/A/048</v>
          </cell>
        </row>
        <row r="548">
          <cell r="C548" t="str">
            <v>Līgums</v>
          </cell>
          <cell r="D548" t="str">
            <v>3.1.1.5/16/A/050</v>
          </cell>
        </row>
        <row r="549">
          <cell r="C549" t="str">
            <v>Līgums</v>
          </cell>
          <cell r="D549" t="str">
            <v>3.1.1.5/16/A/051</v>
          </cell>
        </row>
        <row r="550">
          <cell r="C550" t="str">
            <v>Līgums</v>
          </cell>
          <cell r="D550" t="str">
            <v>3.1.1.5/16/A/054</v>
          </cell>
        </row>
        <row r="551">
          <cell r="C551" t="str">
            <v>Līgums</v>
          </cell>
          <cell r="D551" t="str">
            <v>3.1.1.5/16/A/055</v>
          </cell>
        </row>
        <row r="552">
          <cell r="C552" t="str">
            <v>Līgums</v>
          </cell>
          <cell r="D552" t="str">
            <v>3.1.1.5/16/A/063</v>
          </cell>
        </row>
        <row r="553">
          <cell r="C553" t="str">
            <v>Līgums</v>
          </cell>
          <cell r="D553" t="str">
            <v>3.1.1.5/16/A/066</v>
          </cell>
        </row>
        <row r="554">
          <cell r="C554" t="str">
            <v>Līgums</v>
          </cell>
          <cell r="D554" t="str">
            <v>3.1.1.5/16/A/068</v>
          </cell>
        </row>
        <row r="555">
          <cell r="C555" t="str">
            <v>Līgums</v>
          </cell>
          <cell r="D555" t="str">
            <v>3.1.1.5/16/A/070</v>
          </cell>
        </row>
        <row r="556">
          <cell r="C556" t="str">
            <v>Līgums</v>
          </cell>
          <cell r="D556" t="str">
            <v>3.1.1.5/16/A/072</v>
          </cell>
        </row>
        <row r="557">
          <cell r="C557" t="str">
            <v>Līgums</v>
          </cell>
          <cell r="D557" t="str">
            <v>3.1.1.5/16/A/073</v>
          </cell>
        </row>
        <row r="558">
          <cell r="C558" t="str">
            <v>Līgums</v>
          </cell>
          <cell r="D558" t="str">
            <v>3.1.1.5/16/A/076</v>
          </cell>
        </row>
        <row r="559">
          <cell r="C559" t="str">
            <v>Līgums</v>
          </cell>
          <cell r="D559" t="str">
            <v>3.1.1.5/16/A/077</v>
          </cell>
        </row>
        <row r="560">
          <cell r="C560" t="str">
            <v>Pabeigts</v>
          </cell>
          <cell r="D560" t="str">
            <v>3.1.1.5/16/A/003</v>
          </cell>
        </row>
        <row r="561">
          <cell r="C561" t="str">
            <v>Līgums</v>
          </cell>
          <cell r="D561" t="str">
            <v>3.1.1.6/16/I/001</v>
          </cell>
        </row>
        <row r="562">
          <cell r="C562" t="str">
            <v>Līgums</v>
          </cell>
          <cell r="D562" t="str">
            <v>3.0.0.0/16/FI/001</v>
          </cell>
        </row>
        <row r="563">
          <cell r="C563" t="str">
            <v>Noraidīts</v>
          </cell>
          <cell r="D563" t="str">
            <v>3.2.1.1/16/A/005</v>
          </cell>
        </row>
        <row r="564">
          <cell r="C564" t="str">
            <v>Noraidīts</v>
          </cell>
          <cell r="D564" t="str">
            <v>3.2.1.1/16/A/008</v>
          </cell>
        </row>
        <row r="565">
          <cell r="C565" t="str">
            <v>Noraidīts</v>
          </cell>
          <cell r="D565" t="str">
            <v>3.2.1.1/16/A/015</v>
          </cell>
        </row>
        <row r="566">
          <cell r="C566" t="str">
            <v>Līgums</v>
          </cell>
          <cell r="D566" t="str">
            <v>3.2.1.1/16/A/001</v>
          </cell>
        </row>
        <row r="567">
          <cell r="C567" t="str">
            <v>Līgums</v>
          </cell>
          <cell r="D567" t="str">
            <v>3.2.1.1/16/A/002</v>
          </cell>
        </row>
        <row r="568">
          <cell r="C568" t="str">
            <v>Līgums</v>
          </cell>
          <cell r="D568" t="str">
            <v>3.2.1.1/16/A/003</v>
          </cell>
        </row>
        <row r="569">
          <cell r="C569" t="str">
            <v>Līgums</v>
          </cell>
          <cell r="D569" t="str">
            <v>3.2.1.1/16/A/004</v>
          </cell>
        </row>
        <row r="570">
          <cell r="C570" t="str">
            <v>Līgums</v>
          </cell>
          <cell r="D570" t="str">
            <v>3.2.1.1/16/A/006</v>
          </cell>
        </row>
        <row r="571">
          <cell r="C571" t="str">
            <v>Līgums</v>
          </cell>
          <cell r="D571" t="str">
            <v>3.2.1.1/16/A/007</v>
          </cell>
        </row>
        <row r="572">
          <cell r="C572" t="str">
            <v>Līgums</v>
          </cell>
          <cell r="D572" t="str">
            <v>3.2.1.1/16/A/009</v>
          </cell>
        </row>
        <row r="573">
          <cell r="C573" t="str">
            <v>Līgums</v>
          </cell>
          <cell r="D573" t="str">
            <v>3.2.1.1/16/A/010</v>
          </cell>
        </row>
        <row r="574">
          <cell r="C574" t="str">
            <v>Līgums</v>
          </cell>
          <cell r="D574" t="str">
            <v>3.2.1.1/16/A/011</v>
          </cell>
        </row>
        <row r="575">
          <cell r="C575" t="str">
            <v>Līgums</v>
          </cell>
          <cell r="D575" t="str">
            <v>3.2.1.1/16/A/012</v>
          </cell>
        </row>
        <row r="576">
          <cell r="C576" t="str">
            <v>Līgums</v>
          </cell>
          <cell r="D576" t="str">
            <v>3.2.1.1/16/A/013</v>
          </cell>
        </row>
        <row r="577">
          <cell r="C577" t="str">
            <v>Līgums</v>
          </cell>
          <cell r="D577" t="str">
            <v>3.2.1.1/16/A/014</v>
          </cell>
        </row>
        <row r="578">
          <cell r="C578" t="str">
            <v>Līgums</v>
          </cell>
          <cell r="D578" t="str">
            <v>3.2.1.1/16/A/016</v>
          </cell>
        </row>
        <row r="579">
          <cell r="C579" t="str">
            <v>Līgums</v>
          </cell>
          <cell r="D579" t="str">
            <v>3.2.1.1/16/A/017</v>
          </cell>
        </row>
        <row r="580">
          <cell r="C580" t="str">
            <v>Līgums</v>
          </cell>
          <cell r="D580" t="str">
            <v>3.2.1.2/16/I/001</v>
          </cell>
        </row>
        <row r="581">
          <cell r="C581" t="str">
            <v>Līgums</v>
          </cell>
          <cell r="D581" t="str">
            <v>3.2.1.2/16/I/002</v>
          </cell>
        </row>
        <row r="582">
          <cell r="C582" t="str">
            <v>Iesniegts</v>
          </cell>
          <cell r="D582" t="str">
            <v>3.3.1.0/17/I/014</v>
          </cell>
        </row>
        <row r="583">
          <cell r="C583" t="str">
            <v>Iesniegts</v>
          </cell>
          <cell r="D583" t="str">
            <v>3.3.1.0/17/I/044</v>
          </cell>
        </row>
        <row r="584">
          <cell r="C584" t="str">
            <v>Iesniegts</v>
          </cell>
          <cell r="D584" t="str">
            <v>3.3.1.0/17/I/045</v>
          </cell>
        </row>
        <row r="585">
          <cell r="C585" t="str">
            <v>Līgums</v>
          </cell>
          <cell r="D585" t="str">
            <v>3.3.1.0/16/I/005</v>
          </cell>
        </row>
        <row r="586">
          <cell r="C586" t="str">
            <v>Līgums</v>
          </cell>
          <cell r="D586" t="str">
            <v>3.3.1.0/16/I/031</v>
          </cell>
        </row>
        <row r="587">
          <cell r="C587" t="str">
            <v>Līgums</v>
          </cell>
          <cell r="D587" t="str">
            <v>3.3.1.0/17/I/005</v>
          </cell>
        </row>
        <row r="588">
          <cell r="C588" t="str">
            <v>Līgums</v>
          </cell>
          <cell r="D588" t="str">
            <v>3.3.1.0/17/I/006</v>
          </cell>
        </row>
        <row r="589">
          <cell r="C589" t="str">
            <v>Atsaukts</v>
          </cell>
          <cell r="D589" t="str">
            <v>3.3.1.0/16/I/017</v>
          </cell>
        </row>
        <row r="590">
          <cell r="C590" t="str">
            <v>Atsaukts</v>
          </cell>
          <cell r="D590" t="str">
            <v>3.3.1.0/17/I/016</v>
          </cell>
        </row>
        <row r="591">
          <cell r="C591" t="str">
            <v>Atsaukts</v>
          </cell>
          <cell r="D591" t="str">
            <v>3.3.1.0/17/I/019</v>
          </cell>
        </row>
        <row r="592">
          <cell r="C592" t="str">
            <v>Atsaukts</v>
          </cell>
          <cell r="D592" t="str">
            <v>3.3.1.0/17/I/027</v>
          </cell>
        </row>
        <row r="593">
          <cell r="C593" t="str">
            <v>Apstiprināts</v>
          </cell>
          <cell r="D593" t="str">
            <v>3.3.1.0/17/I/009</v>
          </cell>
        </row>
        <row r="594">
          <cell r="C594" t="str">
            <v>Līgums</v>
          </cell>
          <cell r="D594" t="str">
            <v>3.3.1.0/16/I/001</v>
          </cell>
        </row>
        <row r="595">
          <cell r="C595" t="str">
            <v>Līgums</v>
          </cell>
          <cell r="D595" t="str">
            <v>3.3.1.0/16/I/003</v>
          </cell>
        </row>
        <row r="596">
          <cell r="C596" t="str">
            <v>Līgums</v>
          </cell>
          <cell r="D596" t="str">
            <v>3.3.1.0/16/I/004</v>
          </cell>
        </row>
        <row r="597">
          <cell r="C597" t="str">
            <v>Līgums</v>
          </cell>
          <cell r="D597" t="str">
            <v>3.3.1.0/16/I/007</v>
          </cell>
        </row>
        <row r="598">
          <cell r="C598" t="str">
            <v>Līgums</v>
          </cell>
          <cell r="D598" t="str">
            <v>3.3.1.0/16/I/010</v>
          </cell>
        </row>
        <row r="599">
          <cell r="C599" t="str">
            <v>Līgums</v>
          </cell>
          <cell r="D599" t="str">
            <v>3.3.1.0/16/I/012</v>
          </cell>
        </row>
        <row r="600">
          <cell r="C600" t="str">
            <v>Līgums</v>
          </cell>
          <cell r="D600" t="str">
            <v>3.3.1.0/16/I/030</v>
          </cell>
        </row>
        <row r="601">
          <cell r="C601" t="str">
            <v>Līgums</v>
          </cell>
          <cell r="D601" t="str">
            <v>3.3.1.0/17/I/004</v>
          </cell>
        </row>
        <row r="602">
          <cell r="C602" t="str">
            <v>Līgums</v>
          </cell>
          <cell r="D602" t="str">
            <v>3.3.1.0/17/I/007</v>
          </cell>
        </row>
        <row r="603">
          <cell r="C603" t="str">
            <v>Pabeigts</v>
          </cell>
          <cell r="D603" t="str">
            <v>3.3.1.0/16/I/002</v>
          </cell>
        </row>
        <row r="604">
          <cell r="C604" t="str">
            <v>Pabeigts</v>
          </cell>
          <cell r="D604" t="str">
            <v>3.3.1.0/16/I/008</v>
          </cell>
        </row>
        <row r="605">
          <cell r="C605" t="str">
            <v>Apstiprināts ar nosacījumu</v>
          </cell>
          <cell r="D605" t="str">
            <v>3.3.1.0/17/I/028</v>
          </cell>
        </row>
        <row r="606">
          <cell r="C606" t="str">
            <v>Apstiprināts ar nosacījumu</v>
          </cell>
          <cell r="D606" t="str">
            <v>3.3.1.0/17/I/032</v>
          </cell>
        </row>
        <row r="607">
          <cell r="C607" t="str">
            <v>Apstiprināts ar nosacījumu</v>
          </cell>
          <cell r="D607" t="str">
            <v>3.3.1.0/17/I/034</v>
          </cell>
        </row>
        <row r="608">
          <cell r="C608" t="str">
            <v>Apstiprināts ar nosacījumu</v>
          </cell>
          <cell r="D608" t="str">
            <v>3.3.1.0/17/I/038</v>
          </cell>
        </row>
        <row r="609">
          <cell r="C609" t="str">
            <v>Apstiprināts ar nosacījumu</v>
          </cell>
          <cell r="D609" t="str">
            <v>3.3.1.0/17/I/039</v>
          </cell>
        </row>
        <row r="610">
          <cell r="C610" t="str">
            <v>Apstiprināts ar nosacījumu</v>
          </cell>
          <cell r="D610" t="str">
            <v>3.3.1.0/17/I/043</v>
          </cell>
        </row>
        <row r="611">
          <cell r="C611" t="str">
            <v>Atsaukts</v>
          </cell>
          <cell r="D611" t="str">
            <v>3.3.1.0/16/I/006</v>
          </cell>
        </row>
        <row r="612">
          <cell r="C612" t="str">
            <v>Atsaukts</v>
          </cell>
          <cell r="D612" t="str">
            <v>3.3.1.0/16/I/023</v>
          </cell>
        </row>
        <row r="613">
          <cell r="C613" t="str">
            <v>Atsaukts</v>
          </cell>
          <cell r="D613" t="str">
            <v>3.3.1.0/17/I/037</v>
          </cell>
        </row>
        <row r="614">
          <cell r="C614" t="str">
            <v>Apstiprināts</v>
          </cell>
          <cell r="D614" t="str">
            <v>3.3.1.0/16/I/024</v>
          </cell>
        </row>
        <row r="615">
          <cell r="C615" t="str">
            <v>Līgums</v>
          </cell>
          <cell r="D615" t="str">
            <v>3.3.1.0/16/I/009</v>
          </cell>
        </row>
        <row r="616">
          <cell r="C616" t="str">
            <v>Līgums</v>
          </cell>
          <cell r="D616" t="str">
            <v>3.3.1.0/16/I/011</v>
          </cell>
        </row>
        <row r="617">
          <cell r="C617" t="str">
            <v>Līgums</v>
          </cell>
          <cell r="D617" t="str">
            <v>3.3.1.0/16/I/013</v>
          </cell>
        </row>
        <row r="618">
          <cell r="C618" t="str">
            <v>Līgums</v>
          </cell>
          <cell r="D618" t="str">
            <v>3.3.1.0/16/I/014</v>
          </cell>
        </row>
        <row r="619">
          <cell r="C619" t="str">
            <v>Līgums</v>
          </cell>
          <cell r="D619" t="str">
            <v>3.3.1.0/16/I/015</v>
          </cell>
        </row>
        <row r="620">
          <cell r="C620" t="str">
            <v>Līgums</v>
          </cell>
          <cell r="D620" t="str">
            <v>3.3.1.0/16/I/016</v>
          </cell>
        </row>
        <row r="621">
          <cell r="C621" t="str">
            <v>Līgums</v>
          </cell>
          <cell r="D621" t="str">
            <v>3.3.1.0/16/I/018</v>
          </cell>
        </row>
        <row r="622">
          <cell r="C622" t="str">
            <v>Līgums</v>
          </cell>
          <cell r="D622" t="str">
            <v>3.3.1.0/16/I/019</v>
          </cell>
        </row>
        <row r="623">
          <cell r="C623" t="str">
            <v>Līgums</v>
          </cell>
          <cell r="D623" t="str">
            <v>3.3.1.0/16/I/020</v>
          </cell>
        </row>
        <row r="624">
          <cell r="C624" t="str">
            <v>Līgums</v>
          </cell>
          <cell r="D624" t="str">
            <v>3.3.1.0/16/I/021</v>
          </cell>
        </row>
        <row r="625">
          <cell r="C625" t="str">
            <v>Līgums</v>
          </cell>
          <cell r="D625" t="str">
            <v>3.3.1.0/16/I/022</v>
          </cell>
        </row>
        <row r="626">
          <cell r="C626" t="str">
            <v>Līgums</v>
          </cell>
          <cell r="D626" t="str">
            <v>3.3.1.0/16/I/025</v>
          </cell>
        </row>
        <row r="627">
          <cell r="C627" t="str">
            <v>Līgums</v>
          </cell>
          <cell r="D627" t="str">
            <v>3.3.1.0/16/I/026</v>
          </cell>
        </row>
        <row r="628">
          <cell r="C628" t="str">
            <v>Līgums</v>
          </cell>
          <cell r="D628" t="str">
            <v>3.3.1.0/16/I/027</v>
          </cell>
        </row>
        <row r="629">
          <cell r="C629" t="str">
            <v>Līgums</v>
          </cell>
          <cell r="D629" t="str">
            <v>3.3.1.0/16/I/028</v>
          </cell>
        </row>
        <row r="630">
          <cell r="C630" t="str">
            <v>Līgums</v>
          </cell>
          <cell r="D630" t="str">
            <v>3.3.1.0/16/I/029</v>
          </cell>
        </row>
        <row r="631">
          <cell r="C631" t="str">
            <v>Līgums</v>
          </cell>
          <cell r="D631" t="str">
            <v>3.3.1.0/16/I/032</v>
          </cell>
        </row>
        <row r="632">
          <cell r="C632" t="str">
            <v>Līgums</v>
          </cell>
          <cell r="D632" t="str">
            <v>3.3.1.0/16/I/033</v>
          </cell>
        </row>
        <row r="633">
          <cell r="C633" t="str">
            <v>Līgums</v>
          </cell>
          <cell r="D633" t="str">
            <v>3.3.1.0/16/I/034</v>
          </cell>
        </row>
        <row r="634">
          <cell r="C634" t="str">
            <v>Līgums</v>
          </cell>
          <cell r="D634" t="str">
            <v>3.3.1.0/17/I/001</v>
          </cell>
        </row>
        <row r="635">
          <cell r="C635" t="str">
            <v>Līgums</v>
          </cell>
          <cell r="D635" t="str">
            <v>3.3.1.0/17/I/002</v>
          </cell>
        </row>
        <row r="636">
          <cell r="C636" t="str">
            <v>Līgums</v>
          </cell>
          <cell r="D636" t="str">
            <v>3.3.1.0/17/I/011</v>
          </cell>
        </row>
        <row r="637">
          <cell r="C637" t="str">
            <v>Apstiprināts ar nosacījumu</v>
          </cell>
          <cell r="D637" t="str">
            <v>3.3.1.0/17/I/003</v>
          </cell>
        </row>
        <row r="638">
          <cell r="C638" t="str">
            <v>Apstiprināts ar nosacījumu</v>
          </cell>
          <cell r="D638" t="str">
            <v>3.3.1.0/17/I/008</v>
          </cell>
        </row>
        <row r="639">
          <cell r="C639" t="str">
            <v>Apstiprināts ar nosacījumu</v>
          </cell>
          <cell r="D639" t="str">
            <v>3.3.1.0/17/I/017</v>
          </cell>
        </row>
        <row r="640">
          <cell r="C640" t="str">
            <v>Apstiprināts ar nosacījumu</v>
          </cell>
          <cell r="D640" t="str">
            <v>3.3.1.0/17/I/018</v>
          </cell>
        </row>
        <row r="641">
          <cell r="C641" t="str">
            <v>Apstiprināts ar nosacījumu</v>
          </cell>
          <cell r="D641" t="str">
            <v>3.3.1.0/17/I/020</v>
          </cell>
        </row>
        <row r="642">
          <cell r="C642" t="str">
            <v>Apstiprināts ar nosacījumu</v>
          </cell>
          <cell r="D642" t="str">
            <v>3.3.1.0/17/I/021</v>
          </cell>
        </row>
        <row r="643">
          <cell r="C643" t="str">
            <v>Apstiprināts ar nosacījumu</v>
          </cell>
          <cell r="D643" t="str">
            <v>3.3.1.0/17/I/022</v>
          </cell>
        </row>
        <row r="644">
          <cell r="C644" t="str">
            <v>Apstiprināts ar nosacījumu</v>
          </cell>
          <cell r="D644" t="str">
            <v>3.3.1.0/17/I/023</v>
          </cell>
        </row>
        <row r="645">
          <cell r="C645" t="str">
            <v>Apstiprināts ar nosacījumu</v>
          </cell>
          <cell r="D645" t="str">
            <v>3.3.1.0/17/I/024</v>
          </cell>
        </row>
        <row r="646">
          <cell r="C646" t="str">
            <v>Apstiprināts ar nosacījumu</v>
          </cell>
          <cell r="D646" t="str">
            <v>3.3.1.0/17/I/025</v>
          </cell>
        </row>
        <row r="647">
          <cell r="C647" t="str">
            <v>Apstiprināts ar nosacījumu</v>
          </cell>
          <cell r="D647" t="str">
            <v>3.3.1.0/17/I/026</v>
          </cell>
        </row>
        <row r="648">
          <cell r="C648" t="str">
            <v>Apstiprināts ar nosacījumu</v>
          </cell>
          <cell r="D648" t="str">
            <v>3.3.1.0/17/I/029</v>
          </cell>
        </row>
        <row r="649">
          <cell r="C649" t="str">
            <v>Apstiprināts ar nosacījumu</v>
          </cell>
          <cell r="D649" t="str">
            <v>3.3.1.0/17/I/030</v>
          </cell>
        </row>
        <row r="650">
          <cell r="C650" t="str">
            <v>Apstiprināts ar nosacījumu</v>
          </cell>
          <cell r="D650" t="str">
            <v>3.3.1.0/17/I/031</v>
          </cell>
        </row>
        <row r="651">
          <cell r="C651" t="str">
            <v>Apstiprināts ar nosacījumu</v>
          </cell>
          <cell r="D651" t="str">
            <v>3.3.1.0/17/I/033</v>
          </cell>
        </row>
        <row r="652">
          <cell r="C652" t="str">
            <v>Apstiprināts ar nosacījumu</v>
          </cell>
          <cell r="D652" t="str">
            <v>3.3.1.0/17/I/036</v>
          </cell>
        </row>
        <row r="653">
          <cell r="C653" t="str">
            <v>Apstiprināts ar nosacījumu</v>
          </cell>
          <cell r="D653" t="str">
            <v>3.3.1.0/17/I/040</v>
          </cell>
        </row>
        <row r="654">
          <cell r="C654" t="str">
            <v>Apstiprināts ar nosacījumu</v>
          </cell>
          <cell r="D654" t="str">
            <v>3.3.1.0/17/I/041</v>
          </cell>
        </row>
        <row r="655">
          <cell r="C655" t="str">
            <v>Apstiprināts ar nosacījumu</v>
          </cell>
          <cell r="D655" t="str">
            <v>3.3.1.0/17/I/042</v>
          </cell>
        </row>
        <row r="656">
          <cell r="C656" t="str">
            <v>Iesniegti precizējumi</v>
          </cell>
          <cell r="D656" t="str">
            <v>3.3.1.0/17/I/010</v>
          </cell>
        </row>
        <row r="657">
          <cell r="C657" t="str">
            <v>Iesniegti precizējumi</v>
          </cell>
          <cell r="D657" t="str">
            <v>3.3.1.0/17/I/012</v>
          </cell>
        </row>
        <row r="658">
          <cell r="C658" t="str">
            <v>Iesniegti precizējumi</v>
          </cell>
          <cell r="D658" t="str">
            <v>3.3.1.0/17/I/013</v>
          </cell>
        </row>
        <row r="659">
          <cell r="C659" t="str">
            <v>Iesniegti precizējumi</v>
          </cell>
          <cell r="D659" t="str">
            <v>3.3.1.0/17/I/015</v>
          </cell>
        </row>
        <row r="660">
          <cell r="C660" t="str">
            <v>Iesniegti precizējumi</v>
          </cell>
          <cell r="D660" t="str">
            <v>3.3.1.0/17/I/035</v>
          </cell>
        </row>
        <row r="661">
          <cell r="C661" t="str">
            <v>Līgums</v>
          </cell>
          <cell r="D661" t="str">
            <v>3.4.1.0/16/I/001</v>
          </cell>
        </row>
        <row r="662">
          <cell r="C662" t="str">
            <v>Līgums</v>
          </cell>
          <cell r="D662" t="str">
            <v>3.4.2.0/15/I/001</v>
          </cell>
        </row>
        <row r="663">
          <cell r="C663" t="str">
            <v>Līgums</v>
          </cell>
          <cell r="D663" t="str">
            <v>3.4.2.0/15/I/002</v>
          </cell>
        </row>
        <row r="664">
          <cell r="C664" t="str">
            <v>Līgums</v>
          </cell>
          <cell r="D664" t="str">
            <v>3.4.2.0/15/I/003</v>
          </cell>
        </row>
        <row r="665">
          <cell r="C665" t="str">
            <v>Līgums</v>
          </cell>
          <cell r="D665" t="str">
            <v>3.4.2.0/16/I/001</v>
          </cell>
        </row>
        <row r="666">
          <cell r="C666" t="str">
            <v>Līgums</v>
          </cell>
          <cell r="D666" t="str">
            <v>3.4.2.2/16/I/001</v>
          </cell>
        </row>
        <row r="667">
          <cell r="C667" t="str">
            <v>Līgums</v>
          </cell>
          <cell r="D667" t="str">
            <v>3.4.2.2/16/I/002</v>
          </cell>
        </row>
        <row r="668">
          <cell r="C668" t="str">
            <v>Noraidīts</v>
          </cell>
          <cell r="D668" t="str">
            <v>4.1.1.0/17/A/012</v>
          </cell>
        </row>
        <row r="669">
          <cell r="C669" t="str">
            <v>Noraidīts</v>
          </cell>
          <cell r="D669" t="str">
            <v>4.1.1.0/17/A/015</v>
          </cell>
        </row>
        <row r="670">
          <cell r="C670" t="str">
            <v>Noraidīts</v>
          </cell>
          <cell r="D670" t="str">
            <v>4.1.1.0/17/A/022</v>
          </cell>
        </row>
        <row r="671">
          <cell r="C671" t="str">
            <v>Noraidīts</v>
          </cell>
          <cell r="D671" t="str">
            <v>4.1.1.0/17/A/027</v>
          </cell>
        </row>
        <row r="672">
          <cell r="C672" t="str">
            <v>Noraidīts</v>
          </cell>
          <cell r="D672" t="str">
            <v>4.1.1.0/17/A/028</v>
          </cell>
        </row>
        <row r="673">
          <cell r="C673" t="str">
            <v>Noraidīts</v>
          </cell>
          <cell r="D673" t="str">
            <v>4.1.1.0/17/A/032</v>
          </cell>
        </row>
        <row r="674">
          <cell r="C674" t="str">
            <v>Noraidīts</v>
          </cell>
          <cell r="D674" t="str">
            <v>4.1.1.0/17/A/035</v>
          </cell>
        </row>
        <row r="675">
          <cell r="C675" t="str">
            <v>Noraidīts</v>
          </cell>
          <cell r="D675" t="str">
            <v>4.1.1.0/17/A/037</v>
          </cell>
        </row>
        <row r="676">
          <cell r="C676" t="str">
            <v>Apstiprināts</v>
          </cell>
          <cell r="D676" t="str">
            <v>4.1.1.0/17/A/003</v>
          </cell>
        </row>
        <row r="677">
          <cell r="C677" t="str">
            <v>Apstiprināts</v>
          </cell>
          <cell r="D677" t="str">
            <v>4.1.1.0/17/A/004</v>
          </cell>
        </row>
        <row r="678">
          <cell r="C678" t="str">
            <v>Apstiprināts</v>
          </cell>
          <cell r="D678" t="str">
            <v>4.1.1.0/17/A/005</v>
          </cell>
        </row>
        <row r="679">
          <cell r="C679" t="str">
            <v>Apstiprināts</v>
          </cell>
          <cell r="D679" t="str">
            <v>4.1.1.0/17/A/008</v>
          </cell>
        </row>
        <row r="680">
          <cell r="C680" t="str">
            <v>Apstiprināts</v>
          </cell>
          <cell r="D680" t="str">
            <v>4.1.1.0/17/A/013</v>
          </cell>
        </row>
        <row r="681">
          <cell r="C681" t="str">
            <v>Apstiprināts</v>
          </cell>
          <cell r="D681" t="str">
            <v>4.1.1.0/17/A/017</v>
          </cell>
        </row>
        <row r="682">
          <cell r="C682" t="str">
            <v>Apstiprināts</v>
          </cell>
          <cell r="D682" t="str">
            <v>4.1.1.0/17/A/018</v>
          </cell>
        </row>
        <row r="683">
          <cell r="C683" t="str">
            <v>Apstiprināts</v>
          </cell>
          <cell r="D683" t="str">
            <v>4.1.1.0/17/A/024</v>
          </cell>
        </row>
        <row r="684">
          <cell r="C684" t="str">
            <v>Apstiprināts</v>
          </cell>
          <cell r="D684" t="str">
            <v>4.1.1.0/17/A/029</v>
          </cell>
        </row>
        <row r="685">
          <cell r="C685" t="str">
            <v>Līgums</v>
          </cell>
          <cell r="D685" t="str">
            <v>4.1.1.0/17/A/001</v>
          </cell>
        </row>
        <row r="686">
          <cell r="C686" t="str">
            <v>Līgums</v>
          </cell>
          <cell r="D686" t="str">
            <v>4.1.1.0/17/A/002</v>
          </cell>
        </row>
        <row r="687">
          <cell r="C687" t="str">
            <v>Līgums</v>
          </cell>
          <cell r="D687" t="str">
            <v>4.1.1.0/17/A/007</v>
          </cell>
        </row>
        <row r="688">
          <cell r="C688" t="str">
            <v>Līgums</v>
          </cell>
          <cell r="D688" t="str">
            <v>4.1.1.0/17/A/023</v>
          </cell>
        </row>
        <row r="689">
          <cell r="C689" t="str">
            <v>Apstiprināts ar nosacījumu</v>
          </cell>
          <cell r="D689" t="str">
            <v>4.1.1.0/17/A/011</v>
          </cell>
        </row>
        <row r="690">
          <cell r="C690" t="str">
            <v>Apstiprināts ar nosacījumu</v>
          </cell>
          <cell r="D690" t="str">
            <v>4.1.1.0/17/A/025</v>
          </cell>
        </row>
        <row r="691">
          <cell r="C691" t="str">
            <v>Apstiprināts ar nosacījumu</v>
          </cell>
          <cell r="D691" t="str">
            <v>4.1.1.0/17/A/026</v>
          </cell>
        </row>
        <row r="692">
          <cell r="C692" t="str">
            <v>Apstiprināts ar nosacījumu</v>
          </cell>
          <cell r="D692" t="str">
            <v>4.1.1.0/17/A/030</v>
          </cell>
        </row>
        <row r="693">
          <cell r="C693" t="str">
            <v>Apstiprināts ar nosacījumu</v>
          </cell>
          <cell r="D693" t="str">
            <v>4.1.1.0/17/A/031</v>
          </cell>
        </row>
        <row r="694">
          <cell r="C694" t="str">
            <v>Apstiprināts ar nosacījumu</v>
          </cell>
          <cell r="D694" t="str">
            <v>4.1.1.0/17/A/033</v>
          </cell>
        </row>
        <row r="695">
          <cell r="C695" t="str">
            <v>Apstiprināts ar nosacījumu</v>
          </cell>
          <cell r="D695" t="str">
            <v>4.1.1.0/17/A/034</v>
          </cell>
        </row>
        <row r="696">
          <cell r="C696" t="str">
            <v>Apstiprināts ar nosacījumu</v>
          </cell>
          <cell r="D696" t="str">
            <v>4.1.1.0/17/A/036</v>
          </cell>
        </row>
        <row r="697">
          <cell r="C697" t="str">
            <v>Iesniegti precizējumi</v>
          </cell>
          <cell r="D697" t="str">
            <v>4.1.1.0/17/A/006</v>
          </cell>
        </row>
        <row r="698">
          <cell r="C698" t="str">
            <v>Iesniegti precizējumi</v>
          </cell>
          <cell r="D698" t="str">
            <v>4.1.1.0/17/A/009</v>
          </cell>
        </row>
        <row r="699">
          <cell r="C699" t="str">
            <v>Iesniegti precizējumi</v>
          </cell>
          <cell r="D699" t="str">
            <v>4.1.1.0/17/A/010</v>
          </cell>
        </row>
        <row r="700">
          <cell r="C700" t="str">
            <v>Iesniegti precizējumi</v>
          </cell>
          <cell r="D700" t="str">
            <v>4.1.1.0/17/A/014</v>
          </cell>
        </row>
        <row r="701">
          <cell r="C701" t="str">
            <v>Iesniegti precizējumi</v>
          </cell>
          <cell r="D701" t="str">
            <v>4.1.1.0/17/A/016</v>
          </cell>
        </row>
        <row r="702">
          <cell r="C702" t="str">
            <v>Iesniegti precizējumi</v>
          </cell>
          <cell r="D702" t="str">
            <v>4.1.1.0/17/A/019</v>
          </cell>
        </row>
        <row r="703">
          <cell r="C703" t="str">
            <v>Iesniegti precizējumi</v>
          </cell>
          <cell r="D703" t="str">
            <v>4.1.1.0/17/A/020</v>
          </cell>
        </row>
        <row r="704">
          <cell r="C704" t="str">
            <v>Iesniegti precizējumi</v>
          </cell>
          <cell r="D704" t="str">
            <v>4.1.1.0/17/A/021</v>
          </cell>
        </row>
        <row r="705">
          <cell r="C705" t="str">
            <v>Noraidīts</v>
          </cell>
          <cell r="D705" t="str">
            <v>4.2.1.2/16/I/005</v>
          </cell>
        </row>
        <row r="706">
          <cell r="C706" t="str">
            <v>Noraidīts</v>
          </cell>
          <cell r="D706" t="str">
            <v>4.2.1.2/16/I/006</v>
          </cell>
        </row>
        <row r="707">
          <cell r="C707" t="str">
            <v>Iesniegts</v>
          </cell>
          <cell r="D707" t="str">
            <v>4.2.1.2/17/I/027</v>
          </cell>
        </row>
        <row r="708">
          <cell r="C708" t="str">
            <v>Iesniegts</v>
          </cell>
          <cell r="D708" t="str">
            <v>4.2.1.2/17/I/028</v>
          </cell>
        </row>
        <row r="709">
          <cell r="C709" t="str">
            <v>Iesniegts</v>
          </cell>
          <cell r="D709" t="str">
            <v>4.2.1.2/17/I/029</v>
          </cell>
        </row>
        <row r="710">
          <cell r="C710" t="str">
            <v>Iesniegts</v>
          </cell>
          <cell r="D710" t="str">
            <v>4.2.1.2/17/I/030</v>
          </cell>
        </row>
        <row r="711">
          <cell r="C711" t="str">
            <v>Iesniegts</v>
          </cell>
          <cell r="D711" t="str">
            <v>4.2.1.2/17/I/031</v>
          </cell>
        </row>
        <row r="712">
          <cell r="C712" t="str">
            <v>Atsaukts</v>
          </cell>
          <cell r="D712" t="str">
            <v>4.2.1.2/16/I/007</v>
          </cell>
        </row>
        <row r="713">
          <cell r="C713" t="str">
            <v>Atsaukts</v>
          </cell>
          <cell r="D713" t="str">
            <v>4.2.1.2/17/I/006</v>
          </cell>
        </row>
        <row r="714">
          <cell r="C714" t="str">
            <v>Atsaukts</v>
          </cell>
          <cell r="D714" t="str">
            <v>4.2.1.2/17/I/011</v>
          </cell>
        </row>
        <row r="715">
          <cell r="C715" t="str">
            <v>Atsaukts</v>
          </cell>
          <cell r="D715" t="str">
            <v>4.2.1.2/17/I/013</v>
          </cell>
        </row>
        <row r="716">
          <cell r="C716" t="str">
            <v>Līgums</v>
          </cell>
          <cell r="D716" t="str">
            <v>4.2.1.2/16/I/001</v>
          </cell>
        </row>
        <row r="717">
          <cell r="C717" t="str">
            <v>Līgums</v>
          </cell>
          <cell r="D717" t="str">
            <v>4.2.1.2/16/I/003</v>
          </cell>
        </row>
        <row r="718">
          <cell r="C718" t="str">
            <v>Līgums</v>
          </cell>
          <cell r="D718" t="str">
            <v>4.2.1.2/17/I/001</v>
          </cell>
        </row>
        <row r="719">
          <cell r="C719" t="str">
            <v>Līgums</v>
          </cell>
          <cell r="D719" t="str">
            <v>4.2.1.2/17/I/004</v>
          </cell>
        </row>
        <row r="720">
          <cell r="C720" t="str">
            <v>Līgums</v>
          </cell>
          <cell r="D720" t="str">
            <v>4.2.1.2/17/I/014</v>
          </cell>
        </row>
        <row r="721">
          <cell r="C721" t="str">
            <v>Pabeigts</v>
          </cell>
          <cell r="D721" t="str">
            <v>4.2.1.2/16/I/002</v>
          </cell>
        </row>
        <row r="722">
          <cell r="C722" t="str">
            <v>Apstiprināts ar nosacījumu</v>
          </cell>
          <cell r="D722" t="str">
            <v>4.2.1.2/17/I/018</v>
          </cell>
        </row>
        <row r="723">
          <cell r="C723" t="str">
            <v>Apstiprināts ar nosacījumu</v>
          </cell>
          <cell r="D723" t="str">
            <v>4.2.1.2/17/I/022</v>
          </cell>
        </row>
        <row r="724">
          <cell r="C724" t="str">
            <v>Apstiprināts ar nosacījumu</v>
          </cell>
          <cell r="D724" t="str">
            <v>4.2.1.2/17/I/023</v>
          </cell>
        </row>
        <row r="725">
          <cell r="C725" t="str">
            <v>Apstiprināts ar nosacījumu</v>
          </cell>
          <cell r="D725" t="str">
            <v>4.2.1.2/17/I/024</v>
          </cell>
        </row>
        <row r="726">
          <cell r="C726" t="str">
            <v>Apstiprināts ar nosacījumu</v>
          </cell>
          <cell r="D726" t="str">
            <v>4.2.1.2/17/I/025</v>
          </cell>
        </row>
        <row r="727">
          <cell r="C727" t="str">
            <v>Apstiprināts ar nosacījumu</v>
          </cell>
          <cell r="D727" t="str">
            <v>4.2.1.2/17/I/026</v>
          </cell>
        </row>
        <row r="728">
          <cell r="C728" t="str">
            <v>Apstiprināts ar nosacījumu 2</v>
          </cell>
          <cell r="D728" t="str">
            <v>4.2.1.2/17/I/012</v>
          </cell>
        </row>
        <row r="729">
          <cell r="C729" t="str">
            <v>Iesniegti precizējumi</v>
          </cell>
          <cell r="D729" t="str">
            <v>4.2.1.2/17/I/002</v>
          </cell>
        </row>
        <row r="730">
          <cell r="C730" t="str">
            <v>Iesniegti precizējumi</v>
          </cell>
          <cell r="D730" t="str">
            <v>4.2.1.2/17/I/003</v>
          </cell>
        </row>
        <row r="731">
          <cell r="C731" t="str">
            <v>Iesniegti precizējumi</v>
          </cell>
          <cell r="D731" t="str">
            <v>4.2.1.2/17/I/005</v>
          </cell>
        </row>
        <row r="732">
          <cell r="C732" t="str">
            <v>Iesniegti precizējumi</v>
          </cell>
          <cell r="D732" t="str">
            <v>4.2.1.2/17/I/008</v>
          </cell>
        </row>
        <row r="733">
          <cell r="C733" t="str">
            <v>Iesniegti precizējumi</v>
          </cell>
          <cell r="D733" t="str">
            <v>4.2.1.2/17/I/009</v>
          </cell>
        </row>
        <row r="734">
          <cell r="C734" t="str">
            <v>Iesniegti precizējumi</v>
          </cell>
          <cell r="D734" t="str">
            <v>4.2.1.2/17/I/015</v>
          </cell>
        </row>
        <row r="735">
          <cell r="C735" t="str">
            <v>Iesniegti precizējumi</v>
          </cell>
          <cell r="D735" t="str">
            <v>4.2.1.2/17/I/016</v>
          </cell>
        </row>
        <row r="736">
          <cell r="C736" t="str">
            <v>Iesniegti precizējumi</v>
          </cell>
          <cell r="D736" t="str">
            <v>4.2.1.2/17/I/017</v>
          </cell>
        </row>
        <row r="737">
          <cell r="C737" t="str">
            <v>Iesniegti precizējumi</v>
          </cell>
          <cell r="D737" t="str">
            <v>4.2.1.2/17/I/019</v>
          </cell>
        </row>
        <row r="738">
          <cell r="C738" t="str">
            <v>Iesniegti precizējumi</v>
          </cell>
          <cell r="D738" t="str">
            <v>4.2.1.2/17/I/020</v>
          </cell>
        </row>
        <row r="739">
          <cell r="C739" t="str">
            <v>Iesniegti precizējumi</v>
          </cell>
          <cell r="D739" t="str">
            <v>4.2.1.2/17/I/021</v>
          </cell>
        </row>
        <row r="740">
          <cell r="C740" t="str">
            <v>Iesniegti precizējumi 2</v>
          </cell>
          <cell r="D740" t="str">
            <v>4.2.1.2/16/I/004</v>
          </cell>
        </row>
        <row r="741">
          <cell r="C741" t="str">
            <v>Iesniegti precizējumi 2</v>
          </cell>
          <cell r="D741" t="str">
            <v>4.2.1.2/17/I/007</v>
          </cell>
        </row>
        <row r="742">
          <cell r="C742" t="str">
            <v>Iesniegti precizējumi 2</v>
          </cell>
          <cell r="D742" t="str">
            <v>4.2.1.2/17/I/010</v>
          </cell>
        </row>
        <row r="743">
          <cell r="C743" t="str">
            <v>Līgums</v>
          </cell>
          <cell r="D743" t="str">
            <v>4.2.1.1/16/I/001</v>
          </cell>
        </row>
        <row r="744">
          <cell r="C744" t="str">
            <v>Līgums</v>
          </cell>
          <cell r="D744" t="str">
            <v>4.2.1.1/16/FI/001</v>
          </cell>
        </row>
        <row r="745">
          <cell r="C745" t="str">
            <v>Iesniegts</v>
          </cell>
          <cell r="D745" t="str">
            <v>4.2.2.0/17/I/057</v>
          </cell>
        </row>
        <row r="746">
          <cell r="C746" t="str">
            <v>Iesniegts</v>
          </cell>
          <cell r="D746" t="str">
            <v>4.2.2.0/17/I/058</v>
          </cell>
        </row>
        <row r="747">
          <cell r="C747" t="str">
            <v>Iesniegts</v>
          </cell>
          <cell r="D747" t="str">
            <v>4.2.2.0/17/I/059</v>
          </cell>
        </row>
        <row r="748">
          <cell r="C748" t="str">
            <v>Iesniegts</v>
          </cell>
          <cell r="D748" t="str">
            <v>4.2.2.0/17/I/060</v>
          </cell>
        </row>
        <row r="749">
          <cell r="C749" t="str">
            <v>Iesniegts</v>
          </cell>
          <cell r="D749" t="str">
            <v>4.2.2.0/17/I/061</v>
          </cell>
        </row>
        <row r="750">
          <cell r="C750" t="str">
            <v>Iesniegts</v>
          </cell>
          <cell r="D750" t="str">
            <v>4.2.2.0/17/I/062</v>
          </cell>
        </row>
        <row r="751">
          <cell r="C751" t="str">
            <v>Iesniegts</v>
          </cell>
          <cell r="D751" t="str">
            <v>4.2.2.0/17/I/063</v>
          </cell>
        </row>
        <row r="752">
          <cell r="C752" t="str">
            <v>Iesniegts</v>
          </cell>
          <cell r="D752" t="str">
            <v>4.2.2.0/17/I/105</v>
          </cell>
        </row>
        <row r="753">
          <cell r="C753" t="str">
            <v>Iesniegts</v>
          </cell>
          <cell r="D753" t="str">
            <v>4.2.2.0/17/I/107</v>
          </cell>
        </row>
        <row r="754">
          <cell r="C754" t="str">
            <v>Iesniegts</v>
          </cell>
          <cell r="D754" t="str">
            <v>4.2.2.0/17/I/108</v>
          </cell>
        </row>
        <row r="755">
          <cell r="C755" t="str">
            <v>Atsaukts</v>
          </cell>
          <cell r="D755" t="str">
            <v>4.2.2.0/17/I/007</v>
          </cell>
        </row>
        <row r="756">
          <cell r="C756" t="str">
            <v>Atsaukts</v>
          </cell>
          <cell r="D756" t="str">
            <v>4.2.2.0/17/I/065</v>
          </cell>
        </row>
        <row r="757">
          <cell r="C757" t="str">
            <v>Apstiprināts</v>
          </cell>
          <cell r="D757" t="str">
            <v>4.2.2.0/17/I/013</v>
          </cell>
        </row>
        <row r="758">
          <cell r="C758" t="str">
            <v>Līgums</v>
          </cell>
          <cell r="D758" t="str">
            <v>4.2.2.0/16/I/001</v>
          </cell>
        </row>
        <row r="759">
          <cell r="C759" t="str">
            <v>Līgums</v>
          </cell>
          <cell r="D759" t="str">
            <v>4.2.2.0/16/I/003</v>
          </cell>
        </row>
        <row r="760">
          <cell r="C760" t="str">
            <v>Līgums</v>
          </cell>
          <cell r="D760" t="str">
            <v>4.2.2.0/17/I/001</v>
          </cell>
        </row>
        <row r="761">
          <cell r="C761" t="str">
            <v>Līgums</v>
          </cell>
          <cell r="D761" t="str">
            <v>4.2.2.0/17/I/002</v>
          </cell>
        </row>
        <row r="762">
          <cell r="C762" t="str">
            <v>Līgums</v>
          </cell>
          <cell r="D762" t="str">
            <v>4.2.2.0/17/I/003</v>
          </cell>
        </row>
        <row r="763">
          <cell r="C763" t="str">
            <v>Līgums</v>
          </cell>
          <cell r="D763" t="str">
            <v>4.2.2.0/17/I/010</v>
          </cell>
        </row>
        <row r="764">
          <cell r="C764" t="str">
            <v>Līgums</v>
          </cell>
          <cell r="D764" t="str">
            <v>4.2.2.0/17/I/017</v>
          </cell>
        </row>
        <row r="765">
          <cell r="C765" t="str">
            <v>Līgums</v>
          </cell>
          <cell r="D765" t="str">
            <v>4.2.2.0/17/I/018</v>
          </cell>
        </row>
        <row r="766">
          <cell r="C766" t="str">
            <v>Līgums</v>
          </cell>
          <cell r="D766" t="str">
            <v>4.2.2.0/17/I/019</v>
          </cell>
        </row>
        <row r="767">
          <cell r="C767" t="str">
            <v>Līgums</v>
          </cell>
          <cell r="D767" t="str">
            <v>4.2.2.0/17/I/020</v>
          </cell>
        </row>
        <row r="768">
          <cell r="C768" t="str">
            <v>Līgums</v>
          </cell>
          <cell r="D768" t="str">
            <v>4.2.2.0/17/I/021</v>
          </cell>
        </row>
        <row r="769">
          <cell r="C769" t="str">
            <v>Līgums</v>
          </cell>
          <cell r="D769" t="str">
            <v>4.2.2.0/17/I/022</v>
          </cell>
        </row>
        <row r="770">
          <cell r="C770" t="str">
            <v>Līgums</v>
          </cell>
          <cell r="D770" t="str">
            <v>4.2.2.0/17/I/023</v>
          </cell>
        </row>
        <row r="771">
          <cell r="C771" t="str">
            <v>Līgums</v>
          </cell>
          <cell r="D771" t="str">
            <v>4.2.2.0/17/I/024</v>
          </cell>
        </row>
        <row r="772">
          <cell r="C772" t="str">
            <v>Līgums</v>
          </cell>
          <cell r="D772" t="str">
            <v>4.2.2.0/17/I/025</v>
          </cell>
        </row>
        <row r="773">
          <cell r="C773" t="str">
            <v>Līgums</v>
          </cell>
          <cell r="D773" t="str">
            <v>4.2.2.0/17/I/026</v>
          </cell>
        </row>
        <row r="774">
          <cell r="C774" t="str">
            <v>Līgums</v>
          </cell>
          <cell r="D774" t="str">
            <v>4.2.2.0/17/I/027</v>
          </cell>
        </row>
        <row r="775">
          <cell r="C775" t="str">
            <v>Līgums</v>
          </cell>
          <cell r="D775" t="str">
            <v>4.2.2.0/17/I/028</v>
          </cell>
        </row>
        <row r="776">
          <cell r="C776" t="str">
            <v>Līgums</v>
          </cell>
          <cell r="D776" t="str">
            <v>4.2.2.0/17/I/029</v>
          </cell>
        </row>
        <row r="777">
          <cell r="C777" t="str">
            <v>Līgums</v>
          </cell>
          <cell r="D777" t="str">
            <v>4.2.2.0/17/I/030</v>
          </cell>
        </row>
        <row r="778">
          <cell r="C778" t="str">
            <v>Līgums</v>
          </cell>
          <cell r="D778" t="str">
            <v>4.2.2.0/17/I/031</v>
          </cell>
        </row>
        <row r="779">
          <cell r="C779" t="str">
            <v>Līgums</v>
          </cell>
          <cell r="D779" t="str">
            <v>4.2.2.0/17/I/032</v>
          </cell>
        </row>
        <row r="780">
          <cell r="C780" t="str">
            <v>Līgums</v>
          </cell>
          <cell r="D780" t="str">
            <v>4.2.2.0/17/I/033</v>
          </cell>
        </row>
        <row r="781">
          <cell r="C781" t="str">
            <v>Līgums</v>
          </cell>
          <cell r="D781" t="str">
            <v>4.2.2.0/17/I/034</v>
          </cell>
        </row>
        <row r="782">
          <cell r="C782" t="str">
            <v>Līgums</v>
          </cell>
          <cell r="D782" t="str">
            <v>4.2.2.0/17/I/035</v>
          </cell>
        </row>
        <row r="783">
          <cell r="C783" t="str">
            <v>Līgums</v>
          </cell>
          <cell r="D783" t="str">
            <v>4.2.2.0/17/I/037</v>
          </cell>
        </row>
        <row r="784">
          <cell r="C784" t="str">
            <v>Līgums</v>
          </cell>
          <cell r="D784" t="str">
            <v>4.2.2.0/17/I/038</v>
          </cell>
        </row>
        <row r="785">
          <cell r="C785" t="str">
            <v>Līgums</v>
          </cell>
          <cell r="D785" t="str">
            <v>4.2.2.0/17/I/039</v>
          </cell>
        </row>
        <row r="786">
          <cell r="C786" t="str">
            <v>Līgums</v>
          </cell>
          <cell r="D786" t="str">
            <v>4.2.2.0/17/I/040</v>
          </cell>
        </row>
        <row r="787">
          <cell r="C787" t="str">
            <v>Līgums</v>
          </cell>
          <cell r="D787" t="str">
            <v>4.2.2.0/17/I/042</v>
          </cell>
        </row>
        <row r="788">
          <cell r="C788" t="str">
            <v>Līgums</v>
          </cell>
          <cell r="D788" t="str">
            <v>4.2.2.0/17/I/043</v>
          </cell>
        </row>
        <row r="789">
          <cell r="C789" t="str">
            <v>Līgums</v>
          </cell>
          <cell r="D789" t="str">
            <v>4.2.2.0/17/I/044</v>
          </cell>
        </row>
        <row r="790">
          <cell r="C790" t="str">
            <v>Līgums</v>
          </cell>
          <cell r="D790" t="str">
            <v>4.2.2.0/17/I/045</v>
          </cell>
        </row>
        <row r="791">
          <cell r="C791" t="str">
            <v>Līgums</v>
          </cell>
          <cell r="D791" t="str">
            <v>4.2.2.0/17/I/046</v>
          </cell>
        </row>
        <row r="792">
          <cell r="C792" t="str">
            <v>Līgums</v>
          </cell>
          <cell r="D792" t="str">
            <v>4.2.2.0/17/I/047</v>
          </cell>
        </row>
        <row r="793">
          <cell r="C793" t="str">
            <v>Līgums</v>
          </cell>
          <cell r="D793" t="str">
            <v>4.2.2.0/17/I/048</v>
          </cell>
        </row>
        <row r="794">
          <cell r="C794" t="str">
            <v>Līgums</v>
          </cell>
          <cell r="D794" t="str">
            <v>4.2.2.0/17/I/049</v>
          </cell>
        </row>
        <row r="795">
          <cell r="C795" t="str">
            <v>Apstiprināts ar nosacījumu</v>
          </cell>
          <cell r="D795" t="str">
            <v>4.2.2.0/17/I/054</v>
          </cell>
        </row>
        <row r="796">
          <cell r="C796" t="str">
            <v>Apstiprināts ar nosacījumu</v>
          </cell>
          <cell r="D796" t="str">
            <v>4.2.2.0/17/I/056</v>
          </cell>
        </row>
        <row r="797">
          <cell r="C797" t="str">
            <v>Iesniegti precizējumi</v>
          </cell>
          <cell r="D797" t="str">
            <v>4.2.2.0/17/I/055</v>
          </cell>
        </row>
        <row r="798">
          <cell r="C798" t="str">
            <v>Iesniegts</v>
          </cell>
          <cell r="D798" t="str">
            <v>4.2.2.0/17/I/064</v>
          </cell>
        </row>
        <row r="799">
          <cell r="C799" t="str">
            <v>Iesniegts</v>
          </cell>
          <cell r="D799" t="str">
            <v>4.2.2.0/17/I/066</v>
          </cell>
        </row>
        <row r="800">
          <cell r="C800" t="str">
            <v>Iesniegts</v>
          </cell>
          <cell r="D800" t="str">
            <v>4.2.2.0/17/I/067</v>
          </cell>
        </row>
        <row r="801">
          <cell r="C801" t="str">
            <v>Iesniegts</v>
          </cell>
          <cell r="D801" t="str">
            <v>4.2.2.0/17/I/068</v>
          </cell>
        </row>
        <row r="802">
          <cell r="C802" t="str">
            <v>Iesniegts</v>
          </cell>
          <cell r="D802" t="str">
            <v>4.2.2.0/17/I/069</v>
          </cell>
        </row>
        <row r="803">
          <cell r="C803" t="str">
            <v>Iesniegts</v>
          </cell>
          <cell r="D803" t="str">
            <v>4.2.2.0/17/I/070</v>
          </cell>
        </row>
        <row r="804">
          <cell r="C804" t="str">
            <v>Iesniegts</v>
          </cell>
          <cell r="D804" t="str">
            <v>4.2.2.0/17/I/071</v>
          </cell>
        </row>
        <row r="805">
          <cell r="C805" t="str">
            <v>Iesniegts</v>
          </cell>
          <cell r="D805" t="str">
            <v>4.2.2.0/17/I/072</v>
          </cell>
        </row>
        <row r="806">
          <cell r="C806" t="str">
            <v>Iesniegts</v>
          </cell>
          <cell r="D806" t="str">
            <v>4.2.2.0/17/I/073</v>
          </cell>
        </row>
        <row r="807">
          <cell r="C807" t="str">
            <v>Iesniegts</v>
          </cell>
          <cell r="D807" t="str">
            <v>4.2.2.0/17/I/074</v>
          </cell>
        </row>
        <row r="808">
          <cell r="C808" t="str">
            <v>Iesniegts</v>
          </cell>
          <cell r="D808" t="str">
            <v>4.2.2.0/17/I/075</v>
          </cell>
        </row>
        <row r="809">
          <cell r="C809" t="str">
            <v>Iesniegts</v>
          </cell>
          <cell r="D809" t="str">
            <v>4.2.2.0/17/I/076</v>
          </cell>
        </row>
        <row r="810">
          <cell r="C810" t="str">
            <v>Iesniegts</v>
          </cell>
          <cell r="D810" t="str">
            <v>4.2.2.0/17/I/077</v>
          </cell>
        </row>
        <row r="811">
          <cell r="C811" t="str">
            <v>Iesniegts</v>
          </cell>
          <cell r="D811" t="str">
            <v>4.2.2.0/17/I/078</v>
          </cell>
        </row>
        <row r="812">
          <cell r="C812" t="str">
            <v>Iesniegts</v>
          </cell>
          <cell r="D812" t="str">
            <v>4.2.2.0/17/I/079</v>
          </cell>
        </row>
        <row r="813">
          <cell r="C813" t="str">
            <v>Iesniegts</v>
          </cell>
          <cell r="D813" t="str">
            <v>4.2.2.0/17/I/080</v>
          </cell>
        </row>
        <row r="814">
          <cell r="C814" t="str">
            <v>Iesniegts</v>
          </cell>
          <cell r="D814" t="str">
            <v>4.2.2.0/17/I/081</v>
          </cell>
        </row>
        <row r="815">
          <cell r="C815" t="str">
            <v>Iesniegts</v>
          </cell>
          <cell r="D815" t="str">
            <v>4.2.2.0/17/I/082</v>
          </cell>
        </row>
        <row r="816">
          <cell r="C816" t="str">
            <v>Iesniegts</v>
          </cell>
          <cell r="D816" t="str">
            <v>4.2.2.0/17/I/083</v>
          </cell>
        </row>
        <row r="817">
          <cell r="C817" t="str">
            <v>Iesniegts</v>
          </cell>
          <cell r="D817" t="str">
            <v>4.2.2.0/17/I/084</v>
          </cell>
        </row>
        <row r="818">
          <cell r="C818" t="str">
            <v>Iesniegts</v>
          </cell>
          <cell r="D818" t="str">
            <v>4.2.2.0/17/I/085</v>
          </cell>
        </row>
        <row r="819">
          <cell r="C819" t="str">
            <v>Iesniegts</v>
          </cell>
          <cell r="D819" t="str">
            <v>4.2.2.0/17/I/086</v>
          </cell>
        </row>
        <row r="820">
          <cell r="C820" t="str">
            <v>Iesniegts</v>
          </cell>
          <cell r="D820" t="str">
            <v>4.2.2.0/17/I/087</v>
          </cell>
        </row>
        <row r="821">
          <cell r="C821" t="str">
            <v>Iesniegts</v>
          </cell>
          <cell r="D821" t="str">
            <v>4.2.2.0/17/I/088</v>
          </cell>
        </row>
        <row r="822">
          <cell r="C822" t="str">
            <v>Iesniegts</v>
          </cell>
          <cell r="D822" t="str">
            <v>4.2.2.0/17/I/089</v>
          </cell>
        </row>
        <row r="823">
          <cell r="C823" t="str">
            <v>Iesniegts</v>
          </cell>
          <cell r="D823" t="str">
            <v>4.2.2.0/17/I/090</v>
          </cell>
        </row>
        <row r="824">
          <cell r="C824" t="str">
            <v>Iesniegts</v>
          </cell>
          <cell r="D824" t="str">
            <v>4.2.2.0/17/I/091</v>
          </cell>
        </row>
        <row r="825">
          <cell r="C825" t="str">
            <v>Iesniegts</v>
          </cell>
          <cell r="D825" t="str">
            <v>4.2.2.0/17/I/092</v>
          </cell>
        </row>
        <row r="826">
          <cell r="C826" t="str">
            <v>Iesniegts</v>
          </cell>
          <cell r="D826" t="str">
            <v>4.2.2.0/17/I/093</v>
          </cell>
        </row>
        <row r="827">
          <cell r="C827" t="str">
            <v>Iesniegts</v>
          </cell>
          <cell r="D827" t="str">
            <v>4.2.2.0/17/I/094</v>
          </cell>
        </row>
        <row r="828">
          <cell r="C828" t="str">
            <v>Iesniegts</v>
          </cell>
          <cell r="D828" t="str">
            <v>4.2.2.0/17/I/095</v>
          </cell>
        </row>
        <row r="829">
          <cell r="C829" t="str">
            <v>Iesniegts</v>
          </cell>
          <cell r="D829" t="str">
            <v>4.2.2.0/17/I/096</v>
          </cell>
        </row>
        <row r="830">
          <cell r="C830" t="str">
            <v>Iesniegts</v>
          </cell>
          <cell r="D830" t="str">
            <v>4.2.2.0/17/I/097</v>
          </cell>
        </row>
        <row r="831">
          <cell r="C831" t="str">
            <v>Iesniegts</v>
          </cell>
          <cell r="D831" t="str">
            <v>4.2.2.0/17/I/098</v>
          </cell>
        </row>
        <row r="832">
          <cell r="C832" t="str">
            <v>Iesniegts</v>
          </cell>
          <cell r="D832" t="str">
            <v>4.2.2.0/17/I/099</v>
          </cell>
        </row>
        <row r="833">
          <cell r="C833" t="str">
            <v>Iesniegts</v>
          </cell>
          <cell r="D833" t="str">
            <v>4.2.2.0/17/I/100</v>
          </cell>
        </row>
        <row r="834">
          <cell r="C834" t="str">
            <v>Iesniegts</v>
          </cell>
          <cell r="D834" t="str">
            <v>4.2.2.0/17/I/101</v>
          </cell>
        </row>
        <row r="835">
          <cell r="C835" t="str">
            <v>Iesniegts</v>
          </cell>
          <cell r="D835" t="str">
            <v>4.2.2.0/17/I/102</v>
          </cell>
        </row>
        <row r="836">
          <cell r="C836" t="str">
            <v>Iesniegts</v>
          </cell>
          <cell r="D836" t="str">
            <v>4.2.2.0/17/I/103</v>
          </cell>
        </row>
        <row r="837">
          <cell r="C837" t="str">
            <v>Iesniegts</v>
          </cell>
          <cell r="D837" t="str">
            <v>4.2.2.0/17/I/104</v>
          </cell>
        </row>
        <row r="838">
          <cell r="C838" t="str">
            <v>Iesniegts</v>
          </cell>
          <cell r="D838" t="str">
            <v>4.2.2.0/17/I/106</v>
          </cell>
        </row>
        <row r="839">
          <cell r="C839" t="str">
            <v>Atsaukts</v>
          </cell>
          <cell r="D839" t="str">
            <v>4.2.2.0/17/I/011</v>
          </cell>
        </row>
        <row r="840">
          <cell r="C840" t="str">
            <v>Apstiprināts</v>
          </cell>
          <cell r="D840" t="str">
            <v>4.2.2.0/17/I/036</v>
          </cell>
        </row>
        <row r="841">
          <cell r="C841" t="str">
            <v>Līgums</v>
          </cell>
          <cell r="D841" t="str">
            <v>4.2.2.0/16/I/002</v>
          </cell>
        </row>
        <row r="842">
          <cell r="C842" t="str">
            <v>Līgums</v>
          </cell>
          <cell r="D842" t="str">
            <v>4.2.2.0/17/I/004</v>
          </cell>
        </row>
        <row r="843">
          <cell r="C843" t="str">
            <v>Līgums</v>
          </cell>
          <cell r="D843" t="str">
            <v>4.2.2.0/17/I/005</v>
          </cell>
        </row>
        <row r="844">
          <cell r="C844" t="str">
            <v>Līgums</v>
          </cell>
          <cell r="D844" t="str">
            <v>4.2.2.0/17/I/006</v>
          </cell>
        </row>
        <row r="845">
          <cell r="C845" t="str">
            <v>Līgums</v>
          </cell>
          <cell r="D845" t="str">
            <v>4.2.2.0/17/I/008</v>
          </cell>
        </row>
        <row r="846">
          <cell r="C846" t="str">
            <v>Līgums</v>
          </cell>
          <cell r="D846" t="str">
            <v>4.2.2.0/17/I/009</v>
          </cell>
        </row>
        <row r="847">
          <cell r="C847" t="str">
            <v>Līgums</v>
          </cell>
          <cell r="D847" t="str">
            <v>4.2.2.0/17/I/012</v>
          </cell>
        </row>
        <row r="848">
          <cell r="C848" t="str">
            <v>Līgums</v>
          </cell>
          <cell r="D848" t="str">
            <v>4.2.2.0/17/I/014</v>
          </cell>
        </row>
        <row r="849">
          <cell r="C849" t="str">
            <v>Līgums</v>
          </cell>
          <cell r="D849" t="str">
            <v>4.2.2.0/17/I/015</v>
          </cell>
        </row>
        <row r="850">
          <cell r="C850" t="str">
            <v>Apstiprināts ar nosacījumu</v>
          </cell>
          <cell r="D850" t="str">
            <v>4.2.2.0/17/I/050</v>
          </cell>
        </row>
        <row r="851">
          <cell r="C851" t="str">
            <v>Apstiprināts ar nosacījumu</v>
          </cell>
          <cell r="D851" t="str">
            <v>4.2.2.0/17/I/051</v>
          </cell>
        </row>
        <row r="852">
          <cell r="C852" t="str">
            <v>Apstiprināts ar nosacījumu</v>
          </cell>
          <cell r="D852" t="str">
            <v>4.2.2.0/17/I/052</v>
          </cell>
        </row>
        <row r="853">
          <cell r="C853" t="str">
            <v>Apstiprināts ar nosacījumu</v>
          </cell>
          <cell r="D853" t="str">
            <v>4.2.2.0/17/I/053</v>
          </cell>
        </row>
        <row r="854">
          <cell r="C854" t="str">
            <v>Apstiprināts ar nosacījumu 2</v>
          </cell>
          <cell r="D854" t="str">
            <v>4.2.2.0/17/I/016</v>
          </cell>
        </row>
        <row r="855">
          <cell r="C855" t="str">
            <v>Apstiprināts ar nosacījumu 2</v>
          </cell>
          <cell r="D855" t="str">
            <v>4.2.2.0/17/I/041</v>
          </cell>
        </row>
        <row r="856">
          <cell r="C856" t="str">
            <v>Noraidīts</v>
          </cell>
          <cell r="D856" t="str">
            <v>4.3.1.0/17/A/012</v>
          </cell>
        </row>
        <row r="857">
          <cell r="C857" t="str">
            <v>Noraidīts</v>
          </cell>
          <cell r="D857" t="str">
            <v>4.3.1.0/17/A/022</v>
          </cell>
        </row>
        <row r="858">
          <cell r="C858" t="str">
            <v>Noraidīts</v>
          </cell>
          <cell r="D858" t="str">
            <v>4.3.1.0/17/A/024</v>
          </cell>
        </row>
        <row r="859">
          <cell r="C859" t="str">
            <v>Noraidīts</v>
          </cell>
          <cell r="D859" t="str">
            <v>4.3.1.0/17/A/025</v>
          </cell>
        </row>
        <row r="860">
          <cell r="C860" t="str">
            <v>Noraidīts</v>
          </cell>
          <cell r="D860" t="str">
            <v>4.3.1.0/17/A/028</v>
          </cell>
        </row>
        <row r="861">
          <cell r="C861" t="str">
            <v>Atsaukts</v>
          </cell>
          <cell r="D861" t="str">
            <v>4.3.1.0/17/A/019</v>
          </cell>
        </row>
        <row r="862">
          <cell r="C862" t="str">
            <v>Atsaukts</v>
          </cell>
          <cell r="D862" t="str">
            <v>4.3.1.0/17/A/051</v>
          </cell>
        </row>
        <row r="863">
          <cell r="C863" t="str">
            <v>Atsaukts</v>
          </cell>
          <cell r="D863" t="str">
            <v>4.3.1.0/17/A/052</v>
          </cell>
        </row>
        <row r="864">
          <cell r="C864" t="str">
            <v>Apstiprināts</v>
          </cell>
          <cell r="D864" t="str">
            <v>4.3.1.0/17/A/057</v>
          </cell>
        </row>
        <row r="865">
          <cell r="C865" t="str">
            <v>Apstiprināts ar nosacījumu</v>
          </cell>
          <cell r="D865" t="str">
            <v>4.3.1.0/17/A/001</v>
          </cell>
        </row>
        <row r="866">
          <cell r="C866" t="str">
            <v>Apstiprināts ar nosacījumu</v>
          </cell>
          <cell r="D866" t="str">
            <v>4.3.1.0/17/A/003</v>
          </cell>
        </row>
        <row r="867">
          <cell r="C867" t="str">
            <v>Apstiprināts ar nosacījumu</v>
          </cell>
          <cell r="D867" t="str">
            <v>4.3.1.0/17/A/004</v>
          </cell>
        </row>
        <row r="868">
          <cell r="C868" t="str">
            <v>Apstiprināts ar nosacījumu</v>
          </cell>
          <cell r="D868" t="str">
            <v>4.3.1.0/17/A/005</v>
          </cell>
        </row>
        <row r="869">
          <cell r="C869" t="str">
            <v>Apstiprināts ar nosacījumu</v>
          </cell>
          <cell r="D869" t="str">
            <v>4.3.1.0/17/A/007</v>
          </cell>
        </row>
        <row r="870">
          <cell r="C870" t="str">
            <v>Apstiprināts ar nosacījumu</v>
          </cell>
          <cell r="D870" t="str">
            <v>4.3.1.0/17/A/011</v>
          </cell>
        </row>
        <row r="871">
          <cell r="C871" t="str">
            <v>Apstiprināts ar nosacījumu</v>
          </cell>
          <cell r="D871" t="str">
            <v>4.3.1.0/17/A/013</v>
          </cell>
        </row>
        <row r="872">
          <cell r="C872" t="str">
            <v>Apstiprināts ar nosacījumu</v>
          </cell>
          <cell r="D872" t="str">
            <v>4.3.1.0/17/A/015</v>
          </cell>
        </row>
        <row r="873">
          <cell r="C873" t="str">
            <v>Apstiprināts ar nosacījumu</v>
          </cell>
          <cell r="D873" t="str">
            <v>4.3.1.0/17/A/016</v>
          </cell>
        </row>
        <row r="874">
          <cell r="C874" t="str">
            <v>Apstiprināts ar nosacījumu</v>
          </cell>
          <cell r="D874" t="str">
            <v>4.3.1.0/17/A/017</v>
          </cell>
        </row>
        <row r="875">
          <cell r="C875" t="str">
            <v>Apstiprināts ar nosacījumu</v>
          </cell>
          <cell r="D875" t="str">
            <v>4.3.1.0/17/A/018</v>
          </cell>
        </row>
        <row r="876">
          <cell r="C876" t="str">
            <v>Apstiprināts ar nosacījumu</v>
          </cell>
          <cell r="D876" t="str">
            <v>4.3.1.0/17/A/020</v>
          </cell>
        </row>
        <row r="877">
          <cell r="C877" t="str">
            <v>Apstiprināts ar nosacījumu</v>
          </cell>
          <cell r="D877" t="str">
            <v>4.3.1.0/17/A/021</v>
          </cell>
        </row>
        <row r="878">
          <cell r="C878" t="str">
            <v>Apstiprināts ar nosacījumu</v>
          </cell>
          <cell r="D878" t="str">
            <v>4.3.1.0/17/A/023</v>
          </cell>
        </row>
        <row r="879">
          <cell r="C879" t="str">
            <v>Apstiprināts ar nosacījumu</v>
          </cell>
          <cell r="D879" t="str">
            <v>4.3.1.0/17/A/026</v>
          </cell>
        </row>
        <row r="880">
          <cell r="C880" t="str">
            <v>Apstiprināts ar nosacījumu</v>
          </cell>
          <cell r="D880" t="str">
            <v>4.3.1.0/17/A/027</v>
          </cell>
        </row>
        <row r="881">
          <cell r="C881" t="str">
            <v>Apstiprināts ar nosacījumu</v>
          </cell>
          <cell r="D881" t="str">
            <v>4.3.1.0/17/A/029</v>
          </cell>
        </row>
        <row r="882">
          <cell r="C882" t="str">
            <v>Apstiprināts ar nosacījumu</v>
          </cell>
          <cell r="D882" t="str">
            <v>4.3.1.0/17/A/030</v>
          </cell>
        </row>
        <row r="883">
          <cell r="C883" t="str">
            <v>Apstiprināts ar nosacījumu</v>
          </cell>
          <cell r="D883" t="str">
            <v>4.3.1.0/17/A/031</v>
          </cell>
        </row>
        <row r="884">
          <cell r="C884" t="str">
            <v>Apstiprināts ar nosacījumu</v>
          </cell>
          <cell r="D884" t="str">
            <v>4.3.1.0/17/A/032</v>
          </cell>
        </row>
        <row r="885">
          <cell r="C885" t="str">
            <v>Apstiprināts ar nosacījumu</v>
          </cell>
          <cell r="D885" t="str">
            <v>4.3.1.0/17/A/033</v>
          </cell>
        </row>
        <row r="886">
          <cell r="C886" t="str">
            <v>Apstiprināts ar nosacījumu</v>
          </cell>
          <cell r="D886" t="str">
            <v>4.3.1.0/17/A/034</v>
          </cell>
        </row>
        <row r="887">
          <cell r="C887" t="str">
            <v>Apstiprināts ar nosacījumu</v>
          </cell>
          <cell r="D887" t="str">
            <v>4.3.1.0/17/A/035</v>
          </cell>
        </row>
        <row r="888">
          <cell r="C888" t="str">
            <v>Apstiprināts ar nosacījumu</v>
          </cell>
          <cell r="D888" t="str">
            <v>4.3.1.0/17/A/036</v>
          </cell>
        </row>
        <row r="889">
          <cell r="C889" t="str">
            <v>Apstiprināts ar nosacījumu</v>
          </cell>
          <cell r="D889" t="str">
            <v>4.3.1.0/17/A/037</v>
          </cell>
        </row>
        <row r="890">
          <cell r="C890" t="str">
            <v>Apstiprināts ar nosacījumu</v>
          </cell>
          <cell r="D890" t="str">
            <v>4.3.1.0/17/A/038</v>
          </cell>
        </row>
        <row r="891">
          <cell r="C891" t="str">
            <v>Apstiprināts ar nosacījumu</v>
          </cell>
          <cell r="D891" t="str">
            <v>4.3.1.0/17/A/039</v>
          </cell>
        </row>
        <row r="892">
          <cell r="C892" t="str">
            <v>Apstiprināts ar nosacījumu</v>
          </cell>
          <cell r="D892" t="str">
            <v>4.3.1.0/17/A/040</v>
          </cell>
        </row>
        <row r="893">
          <cell r="C893" t="str">
            <v>Apstiprināts ar nosacījumu</v>
          </cell>
          <cell r="D893" t="str">
            <v>4.3.1.0/17/A/041</v>
          </cell>
        </row>
        <row r="894">
          <cell r="C894" t="str">
            <v>Apstiprināts ar nosacījumu</v>
          </cell>
          <cell r="D894" t="str">
            <v>4.3.1.0/17/A/042</v>
          </cell>
        </row>
        <row r="895">
          <cell r="C895" t="str">
            <v>Apstiprināts ar nosacījumu</v>
          </cell>
          <cell r="D895" t="str">
            <v>4.3.1.0/17/A/043</v>
          </cell>
        </row>
        <row r="896">
          <cell r="C896" t="str">
            <v>Apstiprināts ar nosacījumu</v>
          </cell>
          <cell r="D896" t="str">
            <v>4.3.1.0/17/A/044</v>
          </cell>
        </row>
        <row r="897">
          <cell r="C897" t="str">
            <v>Apstiprināts ar nosacījumu</v>
          </cell>
          <cell r="D897" t="str">
            <v>4.3.1.0/17/A/045</v>
          </cell>
        </row>
        <row r="898">
          <cell r="C898" t="str">
            <v>Apstiprināts ar nosacījumu</v>
          </cell>
          <cell r="D898" t="str">
            <v>4.3.1.0/17/A/046</v>
          </cell>
        </row>
        <row r="899">
          <cell r="C899" t="str">
            <v>Apstiprināts ar nosacījumu</v>
          </cell>
          <cell r="D899" t="str">
            <v>4.3.1.0/17/A/047</v>
          </cell>
        </row>
        <row r="900">
          <cell r="C900" t="str">
            <v>Apstiprināts ar nosacījumu</v>
          </cell>
          <cell r="D900" t="str">
            <v>4.3.1.0/17/A/048</v>
          </cell>
        </row>
        <row r="901">
          <cell r="C901" t="str">
            <v>Apstiprināts ar nosacījumu</v>
          </cell>
          <cell r="D901" t="str">
            <v>4.3.1.0/17/A/049</v>
          </cell>
        </row>
        <row r="902">
          <cell r="C902" t="str">
            <v>Apstiprināts ar nosacījumu</v>
          </cell>
          <cell r="D902" t="str">
            <v>4.3.1.0/17/A/050</v>
          </cell>
        </row>
        <row r="903">
          <cell r="C903" t="str">
            <v>Apstiprināts ar nosacījumu</v>
          </cell>
          <cell r="D903" t="str">
            <v>4.3.1.0/17/A/053</v>
          </cell>
        </row>
        <row r="904">
          <cell r="C904" t="str">
            <v>Apstiprināts ar nosacījumu</v>
          </cell>
          <cell r="D904" t="str">
            <v>4.3.1.0/17/A/054</v>
          </cell>
        </row>
        <row r="905">
          <cell r="C905" t="str">
            <v>Apstiprināts ar nosacījumu</v>
          </cell>
          <cell r="D905" t="str">
            <v>4.3.1.0/17/A/055</v>
          </cell>
        </row>
        <row r="906">
          <cell r="C906" t="str">
            <v>Apstiprināts ar nosacījumu</v>
          </cell>
          <cell r="D906" t="str">
            <v>4.3.1.0/17/A/056</v>
          </cell>
        </row>
        <row r="907">
          <cell r="C907" t="str">
            <v>Apstiprināts ar nosacījumu</v>
          </cell>
          <cell r="D907" t="str">
            <v>4.3.1.0/17/A/058</v>
          </cell>
        </row>
        <row r="908">
          <cell r="C908" t="str">
            <v>Apstiprināts ar nosacījumu</v>
          </cell>
          <cell r="D908" t="str">
            <v>4.3.1.0/17/A/059</v>
          </cell>
        </row>
        <row r="909">
          <cell r="C909" t="str">
            <v>Apstiprināts ar nosacījumu</v>
          </cell>
          <cell r="D909" t="str">
            <v>4.3.1.0/17/A/060</v>
          </cell>
        </row>
        <row r="910">
          <cell r="C910" t="str">
            <v>Apstiprināts ar nosacījumu</v>
          </cell>
          <cell r="D910" t="str">
            <v>4.3.1.0/17/A/061</v>
          </cell>
        </row>
        <row r="911">
          <cell r="C911" t="str">
            <v>Apstiprināts ar nosacījumu</v>
          </cell>
          <cell r="D911" t="str">
            <v>4.3.1.0/17/A/062</v>
          </cell>
        </row>
        <row r="912">
          <cell r="C912" t="str">
            <v>Apstiprināts ar nosacījumu</v>
          </cell>
          <cell r="D912" t="str">
            <v>4.3.1.0/17/A/063</v>
          </cell>
        </row>
        <row r="913">
          <cell r="C913" t="str">
            <v>Apstiprināts ar nosacījumu</v>
          </cell>
          <cell r="D913" t="str">
            <v>4.3.1.0/17/A/064</v>
          </cell>
        </row>
        <row r="914">
          <cell r="C914" t="str">
            <v>Apstiprināts ar nosacījumu</v>
          </cell>
          <cell r="D914" t="str">
            <v>4.3.1.0/17/A/065</v>
          </cell>
        </row>
        <row r="915">
          <cell r="C915" t="str">
            <v>Apstiprināts ar nosacījumu</v>
          </cell>
          <cell r="D915" t="str">
            <v>4.3.1.0/17/A/066</v>
          </cell>
        </row>
        <row r="916">
          <cell r="C916" t="str">
            <v>Apstiprināts ar nosacījumu</v>
          </cell>
          <cell r="D916" t="str">
            <v>4.3.1.0/17/A/067</v>
          </cell>
        </row>
        <row r="917">
          <cell r="C917" t="str">
            <v>Apstiprināts ar nosacījumu</v>
          </cell>
          <cell r="D917" t="str">
            <v>4.3.1.0/17/A/068</v>
          </cell>
        </row>
        <row r="918">
          <cell r="C918" t="str">
            <v>Apstiprināts ar nosacījumu</v>
          </cell>
          <cell r="D918" t="str">
            <v>4.3.1.0/17/A/069</v>
          </cell>
        </row>
        <row r="919">
          <cell r="C919" t="str">
            <v>Apstiprināts ar nosacījumu</v>
          </cell>
          <cell r="D919" t="str">
            <v>4.3.1.0/17/A/070</v>
          </cell>
        </row>
        <row r="920">
          <cell r="C920" t="str">
            <v>Apstiprināts ar nosacījumu</v>
          </cell>
          <cell r="D920" t="str">
            <v>4.3.1.0/17/A/071</v>
          </cell>
        </row>
        <row r="921">
          <cell r="C921" t="str">
            <v>Apstiprināts ar nosacījumu</v>
          </cell>
          <cell r="D921" t="str">
            <v>4.3.1.0/17/A/072</v>
          </cell>
        </row>
        <row r="922">
          <cell r="C922" t="str">
            <v>Apstiprināts ar nosacījumu</v>
          </cell>
          <cell r="D922" t="str">
            <v>4.3.1.0/17/A/073</v>
          </cell>
        </row>
        <row r="923">
          <cell r="C923" t="str">
            <v>Apstiprināts ar nosacījumu</v>
          </cell>
          <cell r="D923" t="str">
            <v>4.3.1.0/17/A/074</v>
          </cell>
        </row>
        <row r="924">
          <cell r="C924" t="str">
            <v>Apstiprināts ar nosacījumu</v>
          </cell>
          <cell r="D924" t="str">
            <v>4.3.1.0/17/A/075</v>
          </cell>
        </row>
        <row r="925">
          <cell r="C925" t="str">
            <v>Apstiprināts ar nosacījumu</v>
          </cell>
          <cell r="D925" t="str">
            <v>4.3.1.0/17/A/076</v>
          </cell>
        </row>
        <row r="926">
          <cell r="C926" t="str">
            <v>Apstiprināts ar nosacījumu</v>
          </cell>
          <cell r="D926" t="str">
            <v>4.3.1.0/17/A/077</v>
          </cell>
        </row>
        <row r="927">
          <cell r="C927" t="str">
            <v>Apstiprināts ar nosacījumu</v>
          </cell>
          <cell r="D927" t="str">
            <v>4.3.1.0/17/A/078</v>
          </cell>
        </row>
        <row r="928">
          <cell r="C928" t="str">
            <v>Apstiprināts ar nosacījumu</v>
          </cell>
          <cell r="D928" t="str">
            <v>4.3.1.0/17/A/079</v>
          </cell>
        </row>
        <row r="929">
          <cell r="C929" t="str">
            <v>Apstiprināts ar nosacījumu</v>
          </cell>
          <cell r="D929" t="str">
            <v>4.3.1.0/17/A/080</v>
          </cell>
        </row>
        <row r="930">
          <cell r="C930" t="str">
            <v>Apstiprināts ar nosacījumu</v>
          </cell>
          <cell r="D930" t="str">
            <v>4.3.1.0/17/A/081</v>
          </cell>
        </row>
        <row r="931">
          <cell r="C931" t="str">
            <v>Apstiprināts ar nosacījumu</v>
          </cell>
          <cell r="D931" t="str">
            <v>4.3.1.0/17/A/082</v>
          </cell>
        </row>
        <row r="932">
          <cell r="C932" t="str">
            <v>Apstiprināts ar nosacījumu</v>
          </cell>
          <cell r="D932" t="str">
            <v>4.3.1.0/17/A/083</v>
          </cell>
        </row>
        <row r="933">
          <cell r="C933" t="str">
            <v>Apstiprināts ar nosacījumu</v>
          </cell>
          <cell r="D933" t="str">
            <v>4.3.1.0/17/A/084</v>
          </cell>
        </row>
        <row r="934">
          <cell r="C934" t="str">
            <v>Apstiprināts ar nosacījumu</v>
          </cell>
          <cell r="D934" t="str">
            <v>4.3.1.0/17/A/085</v>
          </cell>
        </row>
        <row r="935">
          <cell r="C935" t="str">
            <v>Iesniegti precizējumi</v>
          </cell>
          <cell r="D935" t="str">
            <v>4.3.1.0/17/A/002</v>
          </cell>
        </row>
        <row r="936">
          <cell r="C936" t="str">
            <v>Iesniegti precizējumi</v>
          </cell>
          <cell r="D936" t="str">
            <v>4.3.1.0/17/A/006</v>
          </cell>
        </row>
        <row r="937">
          <cell r="C937" t="str">
            <v>Iesniegti precizējumi</v>
          </cell>
          <cell r="D937" t="str">
            <v>4.3.1.0/17/A/008</v>
          </cell>
        </row>
        <row r="938">
          <cell r="C938" t="str">
            <v>Iesniegti precizējumi</v>
          </cell>
          <cell r="D938" t="str">
            <v>4.3.1.0/17/A/009</v>
          </cell>
        </row>
        <row r="939">
          <cell r="C939" t="str">
            <v>Iesniegti precizējumi</v>
          </cell>
          <cell r="D939" t="str">
            <v>4.3.1.0/17/A/010</v>
          </cell>
        </row>
        <row r="940">
          <cell r="C940" t="str">
            <v>Iesniegti precizējumi</v>
          </cell>
          <cell r="D940" t="str">
            <v>4.3.1.0/17/A/014</v>
          </cell>
        </row>
        <row r="941">
          <cell r="C941" t="str">
            <v>Līgums</v>
          </cell>
          <cell r="D941" t="str">
            <v>4.4.1.0/16/I/001</v>
          </cell>
        </row>
        <row r="942">
          <cell r="C942" t="str">
            <v>Līgums</v>
          </cell>
          <cell r="D942" t="str">
            <v>4.5.1.1/16/I/001</v>
          </cell>
        </row>
        <row r="943">
          <cell r="C943" t="str">
            <v>Līgums</v>
          </cell>
          <cell r="D943" t="str">
            <v>4.5.1.1/16/I/002</v>
          </cell>
        </row>
        <row r="944">
          <cell r="C944" t="str">
            <v>Līgums</v>
          </cell>
          <cell r="D944" t="str">
            <v>4.5.1.1/16/I/003</v>
          </cell>
        </row>
        <row r="945">
          <cell r="C945" t="str">
            <v>Iesniegts</v>
          </cell>
          <cell r="D945" t="str">
            <v>4.5.1.2/17/I/004</v>
          </cell>
        </row>
        <row r="946">
          <cell r="C946" t="str">
            <v>Iesniegts</v>
          </cell>
          <cell r="D946" t="str">
            <v>4.5.1.2/17/I/005</v>
          </cell>
        </row>
        <row r="947">
          <cell r="C947" t="str">
            <v>Iesniegts</v>
          </cell>
          <cell r="D947" t="str">
            <v>4.5.1.2/17/I/006</v>
          </cell>
        </row>
        <row r="948">
          <cell r="C948" t="str">
            <v>Līgums</v>
          </cell>
          <cell r="D948" t="str">
            <v>4.5.1.2/17/I/002</v>
          </cell>
        </row>
        <row r="949">
          <cell r="C949" t="str">
            <v>Apstiprināts ar nosacījumu</v>
          </cell>
          <cell r="D949" t="str">
            <v>4.5.1.2/17/I/003</v>
          </cell>
        </row>
        <row r="950">
          <cell r="C950" t="str">
            <v>Apstiprināts ar nosacījumu 2</v>
          </cell>
          <cell r="D950" t="str">
            <v>4.5.1.2/17/I/001</v>
          </cell>
        </row>
        <row r="951">
          <cell r="C951" t="str">
            <v>Pabeigts</v>
          </cell>
          <cell r="D951" t="str">
            <v>5.1.1.0/15/I/001</v>
          </cell>
        </row>
        <row r="952">
          <cell r="C952" t="str">
            <v>Iesniegts</v>
          </cell>
          <cell r="D952" t="str">
            <v>5.1.1.0/17/I/006</v>
          </cell>
        </row>
        <row r="953">
          <cell r="C953" t="str">
            <v>Iesniegts</v>
          </cell>
          <cell r="D953" t="str">
            <v>5.1.1.0/17/I/007</v>
          </cell>
        </row>
        <row r="954">
          <cell r="C954" t="str">
            <v>Iesniegts</v>
          </cell>
          <cell r="D954" t="str">
            <v>5.1.1.0/17/I/008</v>
          </cell>
        </row>
        <row r="955">
          <cell r="C955" t="str">
            <v>Līgums</v>
          </cell>
          <cell r="D955" t="str">
            <v>5.1.1.0/17/I/001</v>
          </cell>
        </row>
        <row r="956">
          <cell r="C956" t="str">
            <v>Līgums</v>
          </cell>
          <cell r="D956" t="str">
            <v>5.1.1.0/17/I/002</v>
          </cell>
        </row>
        <row r="957">
          <cell r="C957" t="str">
            <v>Apstiprināts ar nosacījumu</v>
          </cell>
          <cell r="D957" t="str">
            <v>5.1.1.0/17/I/003</v>
          </cell>
        </row>
        <row r="958">
          <cell r="C958" t="str">
            <v>Apstiprināts ar nosacījumu</v>
          </cell>
          <cell r="D958" t="str">
            <v>5.1.1.0/17/I/004</v>
          </cell>
        </row>
        <row r="959">
          <cell r="C959" t="str">
            <v>Apstiprināts ar nosacījumu</v>
          </cell>
          <cell r="D959" t="str">
            <v>5.1.1.0/17/I/005</v>
          </cell>
        </row>
        <row r="960">
          <cell r="C960" t="str">
            <v>Iesniegts</v>
          </cell>
          <cell r="D960" t="str">
            <v>5.1.2.0/17/I/011</v>
          </cell>
        </row>
        <row r="961">
          <cell r="C961" t="str">
            <v>Līgums</v>
          </cell>
          <cell r="D961" t="str">
            <v>5.1.2.0/16/I/001</v>
          </cell>
        </row>
        <row r="962">
          <cell r="C962" t="str">
            <v>Līgums</v>
          </cell>
          <cell r="D962" t="str">
            <v>5.1.2.0/16/I/002</v>
          </cell>
        </row>
        <row r="963">
          <cell r="C963" t="str">
            <v>Līgums</v>
          </cell>
          <cell r="D963" t="str">
            <v>5.1.2.0/16/I/003</v>
          </cell>
        </row>
        <row r="964">
          <cell r="C964" t="str">
            <v>Līgums</v>
          </cell>
          <cell r="D964" t="str">
            <v>5.1.2.0/16/I/004</v>
          </cell>
        </row>
        <row r="965">
          <cell r="C965" t="str">
            <v>Līgums</v>
          </cell>
          <cell r="D965" t="str">
            <v>5.1.2.0/16/I/005</v>
          </cell>
        </row>
        <row r="966">
          <cell r="C966" t="str">
            <v>Līgums</v>
          </cell>
          <cell r="D966" t="str">
            <v>5.1.2.0/16/I/006</v>
          </cell>
        </row>
        <row r="967">
          <cell r="C967" t="str">
            <v>Līgums</v>
          </cell>
          <cell r="D967" t="str">
            <v>5.1.2.0/17/I/001</v>
          </cell>
        </row>
        <row r="968">
          <cell r="C968" t="str">
            <v>Līgums</v>
          </cell>
          <cell r="D968" t="str">
            <v>5.1.2.0/17/I/002</v>
          </cell>
        </row>
        <row r="969">
          <cell r="C969" t="str">
            <v>Līgums</v>
          </cell>
          <cell r="D969" t="str">
            <v>5.1.2.0/17/I/003</v>
          </cell>
        </row>
        <row r="970">
          <cell r="C970" t="str">
            <v>Līgums</v>
          </cell>
          <cell r="D970" t="str">
            <v>5.1.2.0/17/I/004</v>
          </cell>
        </row>
        <row r="971">
          <cell r="C971" t="str">
            <v>Līgums</v>
          </cell>
          <cell r="D971" t="str">
            <v>5.1.2.0/17/I/005</v>
          </cell>
        </row>
        <row r="972">
          <cell r="C972" t="str">
            <v>Apstiprināts ar nosacījumu</v>
          </cell>
          <cell r="D972" t="str">
            <v>5.1.2.0/17/I/007</v>
          </cell>
        </row>
        <row r="973">
          <cell r="C973" t="str">
            <v>Iesniegti precizējumi</v>
          </cell>
          <cell r="D973" t="str">
            <v>5.1.2.0/17/I/006</v>
          </cell>
        </row>
        <row r="974">
          <cell r="C974" t="str">
            <v>Iesniegti precizējumi</v>
          </cell>
          <cell r="D974" t="str">
            <v>5.1.2.0/17/I/008</v>
          </cell>
        </row>
        <row r="975">
          <cell r="C975" t="str">
            <v>Iesniegti precizējumi</v>
          </cell>
          <cell r="D975" t="str">
            <v>5.1.2.0/17/I/009</v>
          </cell>
        </row>
        <row r="976">
          <cell r="C976" t="str">
            <v>Iesniegti precizējumi</v>
          </cell>
          <cell r="D976" t="str">
            <v>5.1.2.0/17/I/010</v>
          </cell>
        </row>
        <row r="977">
          <cell r="C977" t="str">
            <v>Apstiprināts</v>
          </cell>
          <cell r="D977" t="str">
            <v>5.2.1.2/17/A/001</v>
          </cell>
        </row>
        <row r="978">
          <cell r="C978" t="str">
            <v>Apstiprināts</v>
          </cell>
          <cell r="D978" t="str">
            <v>5.2.1.2/17/A/002</v>
          </cell>
        </row>
        <row r="979">
          <cell r="C979" t="str">
            <v>Apstiprināts</v>
          </cell>
          <cell r="D979" t="str">
            <v>5.2.1.2/17/A/003</v>
          </cell>
        </row>
        <row r="980">
          <cell r="C980" t="str">
            <v>Apstiprināts</v>
          </cell>
          <cell r="D980" t="str">
            <v>5.2.1.2/17/A/004</v>
          </cell>
        </row>
        <row r="981">
          <cell r="C981" t="str">
            <v>Apstiprināts</v>
          </cell>
          <cell r="D981" t="str">
            <v>5.2.1.2/17/A/005</v>
          </cell>
        </row>
        <row r="982">
          <cell r="C982" t="str">
            <v>Noraidīts</v>
          </cell>
          <cell r="D982" t="str">
            <v>5.2.1.2/17/A/006</v>
          </cell>
        </row>
        <row r="983">
          <cell r="C983" t="str">
            <v>Noraidīts</v>
          </cell>
          <cell r="D983" t="str">
            <v>5.2.1.2/17/A/007</v>
          </cell>
        </row>
        <row r="984">
          <cell r="C984" t="str">
            <v>Apstiprināts ar nosacījumu</v>
          </cell>
          <cell r="D984" t="str">
            <v>5.2.1.2/17/A/008</v>
          </cell>
        </row>
        <row r="985">
          <cell r="C985" t="str">
            <v>Noraidīts</v>
          </cell>
          <cell r="D985" t="str">
            <v>5.2.1.1/17/A/001</v>
          </cell>
        </row>
        <row r="986">
          <cell r="C986" t="str">
            <v>Noraidīts</v>
          </cell>
          <cell r="D986" t="str">
            <v>5.2.1.1/17/A/003</v>
          </cell>
        </row>
        <row r="987">
          <cell r="C987" t="str">
            <v>Noraidīts</v>
          </cell>
          <cell r="D987" t="str">
            <v>5.2.1.1/17/A/005</v>
          </cell>
        </row>
        <row r="988">
          <cell r="C988" t="str">
            <v>Noraidīts</v>
          </cell>
          <cell r="D988" t="str">
            <v>5.2.1.1/17/A/008</v>
          </cell>
        </row>
        <row r="989">
          <cell r="C989" t="str">
            <v>Noraidīts</v>
          </cell>
          <cell r="D989" t="str">
            <v>5.2.1.1/17/A/009</v>
          </cell>
        </row>
        <row r="990">
          <cell r="C990" t="str">
            <v>Līgums</v>
          </cell>
          <cell r="D990" t="str">
            <v>5.2.1.1/17/A/002</v>
          </cell>
        </row>
        <row r="991">
          <cell r="C991" t="str">
            <v>Līgums</v>
          </cell>
          <cell r="D991" t="str">
            <v>5.2.1.1/17/A/004</v>
          </cell>
        </row>
        <row r="992">
          <cell r="C992" t="str">
            <v>Līgums</v>
          </cell>
          <cell r="D992" t="str">
            <v>5.2.1.1/17/A/006</v>
          </cell>
        </row>
        <row r="993">
          <cell r="C993" t="str">
            <v>Līgums</v>
          </cell>
          <cell r="D993" t="str">
            <v>5.2.1.1/17/A/007</v>
          </cell>
        </row>
        <row r="994">
          <cell r="C994" t="str">
            <v>Līgums</v>
          </cell>
          <cell r="D994" t="str">
            <v>5.3.1.0/16/I/001</v>
          </cell>
        </row>
        <row r="995">
          <cell r="C995" t="str">
            <v>Līgums</v>
          </cell>
          <cell r="D995" t="str">
            <v>5.3.1.0/16/I/002</v>
          </cell>
        </row>
        <row r="996">
          <cell r="C996" t="str">
            <v>Līgums</v>
          </cell>
          <cell r="D996" t="str">
            <v>5.3.1.0/16/I/003</v>
          </cell>
        </row>
        <row r="997">
          <cell r="C997" t="str">
            <v>Līgums</v>
          </cell>
          <cell r="D997" t="str">
            <v>5.3.1.0/16/I/004</v>
          </cell>
        </row>
        <row r="998">
          <cell r="C998" t="str">
            <v>Līgums</v>
          </cell>
          <cell r="D998" t="str">
            <v>5.3.1.0/16/I/005</v>
          </cell>
        </row>
        <row r="999">
          <cell r="C999" t="str">
            <v>Līgums</v>
          </cell>
          <cell r="D999" t="str">
            <v>5.3.1.0/16/I/006</v>
          </cell>
        </row>
        <row r="1000">
          <cell r="C1000" t="str">
            <v>Līgums</v>
          </cell>
          <cell r="D1000" t="str">
            <v>5.3.1.0/16/I/007</v>
          </cell>
        </row>
        <row r="1001">
          <cell r="C1001" t="str">
            <v>Līgums</v>
          </cell>
          <cell r="D1001" t="str">
            <v>5.3.1.0/16/I/008</v>
          </cell>
        </row>
        <row r="1002">
          <cell r="C1002" t="str">
            <v>Līgums</v>
          </cell>
          <cell r="D1002" t="str">
            <v>5.3.1.0/16/I/009</v>
          </cell>
        </row>
        <row r="1003">
          <cell r="C1003" t="str">
            <v>Līgums</v>
          </cell>
          <cell r="D1003" t="str">
            <v>5.3.1.0/16/I/010</v>
          </cell>
        </row>
        <row r="1004">
          <cell r="C1004" t="str">
            <v>Līgums</v>
          </cell>
          <cell r="D1004" t="str">
            <v>5.3.1.0/16/I/011</v>
          </cell>
        </row>
        <row r="1005">
          <cell r="C1005" t="str">
            <v>Līgums</v>
          </cell>
          <cell r="D1005" t="str">
            <v>5.3.1.0/16/I/012</v>
          </cell>
        </row>
        <row r="1006">
          <cell r="C1006" t="str">
            <v>Līgums</v>
          </cell>
          <cell r="D1006" t="str">
            <v>5.3.1.0/16/I/013</v>
          </cell>
        </row>
        <row r="1007">
          <cell r="C1007" t="str">
            <v>Līgums</v>
          </cell>
          <cell r="D1007" t="str">
            <v>5.3.1.0/16/I/014</v>
          </cell>
        </row>
        <row r="1008">
          <cell r="C1008" t="str">
            <v>Līgums</v>
          </cell>
          <cell r="D1008" t="str">
            <v>5.3.1.0/16/I/015</v>
          </cell>
        </row>
        <row r="1009">
          <cell r="C1009" t="str">
            <v>Apstiprināts</v>
          </cell>
          <cell r="D1009" t="str">
            <v>5.3.1.0/17/I/007</v>
          </cell>
        </row>
        <row r="1010">
          <cell r="C1010" t="str">
            <v>Apstiprināts</v>
          </cell>
          <cell r="D1010" t="str">
            <v>5.3.1.0/17/I/011</v>
          </cell>
        </row>
        <row r="1011">
          <cell r="C1011" t="str">
            <v>Apstiprināts</v>
          </cell>
          <cell r="D1011" t="str">
            <v>5.3.1.0/17/I/013</v>
          </cell>
        </row>
        <row r="1012">
          <cell r="C1012" t="str">
            <v>Apstiprināts</v>
          </cell>
          <cell r="D1012" t="str">
            <v>5.3.1.0/17/I/019</v>
          </cell>
        </row>
        <row r="1013">
          <cell r="C1013" t="str">
            <v>Līgums</v>
          </cell>
          <cell r="D1013" t="str">
            <v>5.3.1.0/17/I/001</v>
          </cell>
        </row>
        <row r="1014">
          <cell r="C1014" t="str">
            <v>Līgums</v>
          </cell>
          <cell r="D1014" t="str">
            <v>5.3.1.0/17/I/002</v>
          </cell>
        </row>
        <row r="1015">
          <cell r="C1015" t="str">
            <v>Līgums</v>
          </cell>
          <cell r="D1015" t="str">
            <v>5.3.1.0/17/I/003</v>
          </cell>
        </row>
        <row r="1016">
          <cell r="C1016" t="str">
            <v>Līgums</v>
          </cell>
          <cell r="D1016" t="str">
            <v>5.3.1.0/17/I/004</v>
          </cell>
        </row>
        <row r="1017">
          <cell r="C1017" t="str">
            <v>Līgums</v>
          </cell>
          <cell r="D1017" t="str">
            <v>5.3.1.0/17/I/010</v>
          </cell>
        </row>
        <row r="1018">
          <cell r="C1018" t="str">
            <v>Līgums</v>
          </cell>
          <cell r="D1018" t="str">
            <v>5.3.1.0/17/I/016</v>
          </cell>
        </row>
        <row r="1019">
          <cell r="C1019" t="str">
            <v>Līgums</v>
          </cell>
          <cell r="D1019" t="str">
            <v>5.3.1.0/17/I/017</v>
          </cell>
        </row>
        <row r="1020">
          <cell r="C1020" t="str">
            <v>Līgums</v>
          </cell>
          <cell r="D1020" t="str">
            <v>5.3.1.0/17/I/018</v>
          </cell>
        </row>
        <row r="1021">
          <cell r="C1021" t="str">
            <v>Līgums</v>
          </cell>
          <cell r="D1021" t="str">
            <v>5.3.1.0/17/I/027</v>
          </cell>
        </row>
        <row r="1022">
          <cell r="C1022" t="str">
            <v>Apstiprināts ar nosacījumu</v>
          </cell>
          <cell r="D1022" t="str">
            <v>5.3.1.0/17/I/030</v>
          </cell>
        </row>
        <row r="1023">
          <cell r="C1023" t="str">
            <v>Apstiprināts ar nosacījumu 2</v>
          </cell>
          <cell r="D1023" t="str">
            <v>5.3.1.0/17/I/005</v>
          </cell>
        </row>
        <row r="1024">
          <cell r="C1024" t="str">
            <v>Apstiprināts ar nosacījumu 2</v>
          </cell>
          <cell r="D1024" t="str">
            <v>5.3.1.0/17/I/008</v>
          </cell>
        </row>
        <row r="1025">
          <cell r="C1025" t="str">
            <v>Apstiprināts ar nosacījumu 2</v>
          </cell>
          <cell r="D1025" t="str">
            <v>5.3.1.0/17/I/020</v>
          </cell>
        </row>
        <row r="1026">
          <cell r="C1026" t="str">
            <v>Apstiprināts ar nosacījumu 2</v>
          </cell>
          <cell r="D1026" t="str">
            <v>5.3.1.0/17/I/025</v>
          </cell>
        </row>
        <row r="1027">
          <cell r="C1027" t="str">
            <v>Iesniegti precizējumi</v>
          </cell>
          <cell r="D1027" t="str">
            <v>5.3.1.0/17/I/006</v>
          </cell>
        </row>
        <row r="1028">
          <cell r="C1028" t="str">
            <v>Iesniegti precizējumi</v>
          </cell>
          <cell r="D1028" t="str">
            <v>5.3.1.0/17/I/009</v>
          </cell>
        </row>
        <row r="1029">
          <cell r="C1029" t="str">
            <v>Iesniegti precizējumi</v>
          </cell>
          <cell r="D1029" t="str">
            <v>5.3.1.0/17/I/012</v>
          </cell>
        </row>
        <row r="1030">
          <cell r="C1030" t="str">
            <v>Iesniegti precizējumi</v>
          </cell>
          <cell r="D1030" t="str">
            <v>5.3.1.0/17/I/014</v>
          </cell>
        </row>
        <row r="1031">
          <cell r="C1031" t="str">
            <v>Iesniegti precizējumi</v>
          </cell>
          <cell r="D1031" t="str">
            <v>5.3.1.0/17/I/021</v>
          </cell>
        </row>
        <row r="1032">
          <cell r="C1032" t="str">
            <v>Iesniegti precizējumi</v>
          </cell>
          <cell r="D1032" t="str">
            <v>5.3.1.0/17/I/022</v>
          </cell>
        </row>
        <row r="1033">
          <cell r="C1033" t="str">
            <v>Iesniegti precizējumi</v>
          </cell>
          <cell r="D1033" t="str">
            <v>5.3.1.0/17/I/024</v>
          </cell>
        </row>
        <row r="1034">
          <cell r="C1034" t="str">
            <v>Iesniegti precizējumi</v>
          </cell>
          <cell r="D1034" t="str">
            <v>5.3.1.0/17/I/026</v>
          </cell>
        </row>
        <row r="1035">
          <cell r="C1035" t="str">
            <v>Iesniegti precizējumi</v>
          </cell>
          <cell r="D1035" t="str">
            <v>5.3.1.0/17/I/028</v>
          </cell>
        </row>
        <row r="1036">
          <cell r="C1036" t="str">
            <v>Iesniegti precizējumi</v>
          </cell>
          <cell r="D1036" t="str">
            <v>5.3.1.0/17/I/029</v>
          </cell>
        </row>
        <row r="1037">
          <cell r="C1037" t="str">
            <v>Iesniegti precizējumi</v>
          </cell>
          <cell r="D1037" t="str">
            <v>5.3.1.0/17/I/031</v>
          </cell>
        </row>
        <row r="1038">
          <cell r="C1038" t="str">
            <v>Iesniegti precizējumi 2</v>
          </cell>
          <cell r="D1038" t="str">
            <v>5.3.1.0/17/I/015</v>
          </cell>
        </row>
        <row r="1039">
          <cell r="C1039" t="str">
            <v>Iesniegti precizējumi 2</v>
          </cell>
          <cell r="D1039" t="str">
            <v>5.3.1.0/17/I/023</v>
          </cell>
        </row>
        <row r="1040">
          <cell r="C1040" t="str">
            <v>Noraidīts</v>
          </cell>
          <cell r="D1040" t="str">
            <v>5.4.1.1/17/A/001</v>
          </cell>
        </row>
        <row r="1041">
          <cell r="C1041" t="str">
            <v>Noraidīts</v>
          </cell>
          <cell r="D1041" t="str">
            <v>5.4.1.1/17/A/002</v>
          </cell>
        </row>
        <row r="1042">
          <cell r="C1042" t="str">
            <v>Noraidīts</v>
          </cell>
          <cell r="D1042" t="str">
            <v>5.4.1.1/17/A/003</v>
          </cell>
        </row>
        <row r="1043">
          <cell r="C1043" t="str">
            <v>Noraidīts</v>
          </cell>
          <cell r="D1043" t="str">
            <v>5.4.1.1/17/A/005</v>
          </cell>
        </row>
        <row r="1044">
          <cell r="C1044" t="str">
            <v>Noraidīts</v>
          </cell>
          <cell r="D1044" t="str">
            <v>5.4.1.1/17/A/007</v>
          </cell>
        </row>
        <row r="1045">
          <cell r="C1045" t="str">
            <v>Noraidīts</v>
          </cell>
          <cell r="D1045" t="str">
            <v>5.4.1.1/17/A/008</v>
          </cell>
        </row>
        <row r="1046">
          <cell r="C1046" t="str">
            <v>Noraidīts</v>
          </cell>
          <cell r="D1046" t="str">
            <v>5.4.1.1/17/A/010</v>
          </cell>
        </row>
        <row r="1047">
          <cell r="C1047" t="str">
            <v>Noraidīts</v>
          </cell>
          <cell r="D1047" t="str">
            <v>5.4.1.1/17/A/012</v>
          </cell>
        </row>
        <row r="1048">
          <cell r="C1048" t="str">
            <v>Noraidīts</v>
          </cell>
          <cell r="D1048" t="str">
            <v>5.4.1.1/17/A/013</v>
          </cell>
        </row>
        <row r="1049">
          <cell r="C1049" t="str">
            <v>Noraidīts</v>
          </cell>
          <cell r="D1049" t="str">
            <v>5.4.1.1/17/A/016</v>
          </cell>
        </row>
        <row r="1050">
          <cell r="C1050" t="str">
            <v>Noraidīts</v>
          </cell>
          <cell r="D1050" t="str">
            <v>5.4.1.1/17/A/017</v>
          </cell>
        </row>
        <row r="1051">
          <cell r="C1051" t="str">
            <v>Noraidīts</v>
          </cell>
          <cell r="D1051" t="str">
            <v>5.4.1.1/17/A/019</v>
          </cell>
        </row>
        <row r="1052">
          <cell r="C1052" t="str">
            <v>Noraidīts</v>
          </cell>
          <cell r="D1052" t="str">
            <v>5.4.1.1/17/A/023</v>
          </cell>
        </row>
        <row r="1053">
          <cell r="C1053" t="str">
            <v>Noraidīts</v>
          </cell>
          <cell r="D1053" t="str">
            <v>5.4.1.1/17/A/025</v>
          </cell>
        </row>
        <row r="1054">
          <cell r="C1054" t="str">
            <v>Noraidīts</v>
          </cell>
          <cell r="D1054" t="str">
            <v>5.4.1.1/17/A/026</v>
          </cell>
        </row>
        <row r="1055">
          <cell r="C1055" t="str">
            <v>Noraidīts</v>
          </cell>
          <cell r="D1055" t="str">
            <v>5.4.1.1/17/A/028</v>
          </cell>
        </row>
        <row r="1056">
          <cell r="C1056" t="str">
            <v>Noraidīts</v>
          </cell>
          <cell r="D1056" t="str">
            <v>5.4.1.1/17/A/029</v>
          </cell>
        </row>
        <row r="1057">
          <cell r="C1057" t="str">
            <v>Noraidīts</v>
          </cell>
          <cell r="D1057" t="str">
            <v>5.4.1.1/17/A/031</v>
          </cell>
        </row>
        <row r="1058">
          <cell r="C1058" t="str">
            <v>Apstiprināts</v>
          </cell>
          <cell r="D1058" t="str">
            <v>5.4.1.1/17/A/020</v>
          </cell>
        </row>
        <row r="1059">
          <cell r="C1059" t="str">
            <v>Līgums</v>
          </cell>
          <cell r="D1059" t="str">
            <v>5.4.1.1/17/A/004</v>
          </cell>
        </row>
        <row r="1060">
          <cell r="C1060" t="str">
            <v>Līgums</v>
          </cell>
          <cell r="D1060" t="str">
            <v>5.4.1.1/17/A/006</v>
          </cell>
        </row>
        <row r="1061">
          <cell r="C1061" t="str">
            <v>Līgums</v>
          </cell>
          <cell r="D1061" t="str">
            <v>5.4.1.1/17/A/009</v>
          </cell>
        </row>
        <row r="1062">
          <cell r="C1062" t="str">
            <v>Līgums</v>
          </cell>
          <cell r="D1062" t="str">
            <v>5.4.1.1/17/A/011</v>
          </cell>
        </row>
        <row r="1063">
          <cell r="C1063" t="str">
            <v>Līgums</v>
          </cell>
          <cell r="D1063" t="str">
            <v>5.4.1.1/17/A/014</v>
          </cell>
        </row>
        <row r="1064">
          <cell r="C1064" t="str">
            <v>Līgums</v>
          </cell>
          <cell r="D1064" t="str">
            <v>5.4.1.1/17/A/015</v>
          </cell>
        </row>
        <row r="1065">
          <cell r="C1065" t="str">
            <v>Līgums</v>
          </cell>
          <cell r="D1065" t="str">
            <v>5.4.1.1/17/A/018</v>
          </cell>
        </row>
        <row r="1066">
          <cell r="C1066" t="str">
            <v>Līgums</v>
          </cell>
          <cell r="D1066" t="str">
            <v>5.4.1.1/17/A/021</v>
          </cell>
        </row>
        <row r="1067">
          <cell r="C1067" t="str">
            <v>Līgums</v>
          </cell>
          <cell r="D1067" t="str">
            <v>5.4.1.1/17/A/022</v>
          </cell>
        </row>
        <row r="1068">
          <cell r="C1068" t="str">
            <v>Līgums</v>
          </cell>
          <cell r="D1068" t="str">
            <v>5.4.1.1/17/A/024</v>
          </cell>
        </row>
        <row r="1069">
          <cell r="C1069" t="str">
            <v>Līgums</v>
          </cell>
          <cell r="D1069" t="str">
            <v>5.4.1.1/17/A/027</v>
          </cell>
        </row>
        <row r="1070">
          <cell r="C1070" t="str">
            <v>Līgums</v>
          </cell>
          <cell r="D1070" t="str">
            <v>5.4.1.1/17/A/030</v>
          </cell>
        </row>
        <row r="1071">
          <cell r="C1071" t="str">
            <v>Līgums</v>
          </cell>
          <cell r="D1071" t="str">
            <v>5.4.2.1/16/I/001</v>
          </cell>
        </row>
        <row r="1072">
          <cell r="C1072" t="str">
            <v>Apstiprināts</v>
          </cell>
          <cell r="D1072" t="str">
            <v>5.4.2.2/17/I/001</v>
          </cell>
        </row>
        <row r="1073">
          <cell r="C1073" t="str">
            <v>Līgums</v>
          </cell>
          <cell r="D1073" t="str">
            <v>5.4.2.2/17/I/002</v>
          </cell>
        </row>
        <row r="1074">
          <cell r="C1074" t="str">
            <v>Apstiprināts</v>
          </cell>
          <cell r="D1074" t="str">
            <v>5.5.1.0/17/I/002</v>
          </cell>
        </row>
        <row r="1075">
          <cell r="C1075" t="str">
            <v>Līgums</v>
          </cell>
          <cell r="D1075" t="str">
            <v>5.5.1.0/17/I/001</v>
          </cell>
        </row>
        <row r="1076">
          <cell r="C1076" t="str">
            <v>Apstiprināts ar nosacījumu</v>
          </cell>
          <cell r="D1076" t="str">
            <v>5.5.1.0/17/I/004</v>
          </cell>
        </row>
        <row r="1077">
          <cell r="C1077" t="str">
            <v>Apstiprināts ar nosacījumu</v>
          </cell>
          <cell r="D1077" t="str">
            <v>5.5.1.0/17/I/005</v>
          </cell>
        </row>
        <row r="1078">
          <cell r="C1078" t="str">
            <v>Apstiprināts ar nosacījumu</v>
          </cell>
          <cell r="D1078" t="str">
            <v>5.5.1.0/17/I/008</v>
          </cell>
        </row>
        <row r="1079">
          <cell r="C1079" t="str">
            <v>Iesniegti precizējumi</v>
          </cell>
          <cell r="D1079" t="str">
            <v>5.5.1.0/17/I/007</v>
          </cell>
        </row>
        <row r="1080">
          <cell r="C1080" t="str">
            <v>Iesniegts</v>
          </cell>
          <cell r="D1080" t="str">
            <v>5.5.1.0/17/I/009</v>
          </cell>
        </row>
        <row r="1081">
          <cell r="C1081" t="str">
            <v>Apstiprināts ar nosacījumu</v>
          </cell>
          <cell r="D1081" t="str">
            <v>5.5.1.0/17/I/006</v>
          </cell>
        </row>
        <row r="1082">
          <cell r="C1082" t="str">
            <v>Iesniegti precizējumi</v>
          </cell>
          <cell r="D1082" t="str">
            <v>5.5.1.0/17/I/003</v>
          </cell>
        </row>
        <row r="1083">
          <cell r="C1083" t="str">
            <v>Līgums</v>
          </cell>
          <cell r="D1083" t="str">
            <v>5.6.1.0/17/I/001</v>
          </cell>
        </row>
        <row r="1084">
          <cell r="C1084" t="str">
            <v>Līgums</v>
          </cell>
          <cell r="D1084" t="str">
            <v>5.6.1.0/17/I/002</v>
          </cell>
        </row>
        <row r="1085">
          <cell r="C1085" t="str">
            <v>Iesniegts</v>
          </cell>
          <cell r="D1085" t="str">
            <v>5.6.2.0/17/I/028</v>
          </cell>
        </row>
        <row r="1086">
          <cell r="C1086" t="str">
            <v>Iesniegts</v>
          </cell>
          <cell r="D1086" t="str">
            <v>5.6.2.0/17/I/029</v>
          </cell>
        </row>
        <row r="1087">
          <cell r="C1087" t="str">
            <v>Līgums</v>
          </cell>
          <cell r="D1087" t="str">
            <v>5.6.2.0/17/I/002</v>
          </cell>
        </row>
        <row r="1088">
          <cell r="C1088" t="str">
            <v>Līgums</v>
          </cell>
          <cell r="D1088" t="str">
            <v>5.6.2.0/17/I/005</v>
          </cell>
        </row>
        <row r="1089">
          <cell r="C1089" t="str">
            <v>Apstiprināts ar nosacījumu 2</v>
          </cell>
          <cell r="D1089" t="str">
            <v>5.6.2.0/16/I/012</v>
          </cell>
        </row>
        <row r="1090">
          <cell r="C1090" t="str">
            <v>Iesniegti precizējumi</v>
          </cell>
          <cell r="D1090" t="str">
            <v>5.6.2.0/16/I/021</v>
          </cell>
        </row>
        <row r="1091">
          <cell r="C1091" t="str">
            <v>Iesniegts</v>
          </cell>
          <cell r="D1091" t="str">
            <v>5.6.2.0/17/I/015</v>
          </cell>
        </row>
        <row r="1092">
          <cell r="C1092" t="str">
            <v>Iesniegts</v>
          </cell>
          <cell r="D1092" t="str">
            <v>5.6.2.0/17/I/016</v>
          </cell>
        </row>
        <row r="1093">
          <cell r="C1093" t="str">
            <v>Iesniegts</v>
          </cell>
          <cell r="D1093" t="str">
            <v>5.6.2.0/17/I/017</v>
          </cell>
        </row>
        <row r="1094">
          <cell r="C1094" t="str">
            <v>Iesniegts</v>
          </cell>
          <cell r="D1094" t="str">
            <v>5.6.2.0/17/I/018</v>
          </cell>
        </row>
        <row r="1095">
          <cell r="C1095" t="str">
            <v>Iesniegts</v>
          </cell>
          <cell r="D1095" t="str">
            <v>5.6.2.0/17/I/019</v>
          </cell>
        </row>
        <row r="1096">
          <cell r="C1096" t="str">
            <v>Iesniegts</v>
          </cell>
          <cell r="D1096" t="str">
            <v>5.6.2.0/17/I/023</v>
          </cell>
        </row>
        <row r="1097">
          <cell r="C1097" t="str">
            <v>Iesniegts</v>
          </cell>
          <cell r="D1097" t="str">
            <v>5.6.2.0/17/I/025</v>
          </cell>
        </row>
        <row r="1098">
          <cell r="C1098" t="str">
            <v>Iesniegts</v>
          </cell>
          <cell r="D1098" t="str">
            <v>5.6.2.0/17/I/026</v>
          </cell>
        </row>
        <row r="1099">
          <cell r="C1099" t="str">
            <v>Apstiprināts</v>
          </cell>
          <cell r="D1099" t="str">
            <v>5.6.2.0/16/I/013</v>
          </cell>
        </row>
        <row r="1100">
          <cell r="C1100" t="str">
            <v>Apstiprināts</v>
          </cell>
          <cell r="D1100" t="str">
            <v>5.6.2.0/17/I/004</v>
          </cell>
        </row>
        <row r="1101">
          <cell r="C1101" t="str">
            <v>Līgums</v>
          </cell>
          <cell r="D1101" t="str">
            <v>5.6.2.0/16/I/001</v>
          </cell>
        </row>
        <row r="1102">
          <cell r="C1102" t="str">
            <v>Līgums</v>
          </cell>
          <cell r="D1102" t="str">
            <v>5.6.2.0/16/I/004</v>
          </cell>
        </row>
        <row r="1103">
          <cell r="C1103" t="str">
            <v>Līgums</v>
          </cell>
          <cell r="D1103" t="str">
            <v>5.6.2.0/16/I/005</v>
          </cell>
        </row>
        <row r="1104">
          <cell r="C1104" t="str">
            <v>Līgums</v>
          </cell>
          <cell r="D1104" t="str">
            <v>5.6.2.0/16/I/007</v>
          </cell>
        </row>
        <row r="1105">
          <cell r="C1105" t="str">
            <v>Līgums</v>
          </cell>
          <cell r="D1105" t="str">
            <v>5.6.2.0/16/I/008</v>
          </cell>
        </row>
        <row r="1106">
          <cell r="C1106" t="str">
            <v>Līgums</v>
          </cell>
          <cell r="D1106" t="str">
            <v>5.6.2.0/16/I/009</v>
          </cell>
        </row>
        <row r="1107">
          <cell r="C1107" t="str">
            <v>Līgums</v>
          </cell>
          <cell r="D1107" t="str">
            <v>5.6.2.0/16/I/010</v>
          </cell>
        </row>
        <row r="1108">
          <cell r="C1108" t="str">
            <v>Līgums</v>
          </cell>
          <cell r="D1108" t="str">
            <v>5.6.2.0/16/I/011</v>
          </cell>
        </row>
        <row r="1109">
          <cell r="C1109" t="str">
            <v>Līgums</v>
          </cell>
          <cell r="D1109" t="str">
            <v>5.6.2.0/16/I/015</v>
          </cell>
        </row>
        <row r="1110">
          <cell r="C1110" t="str">
            <v>Līgums</v>
          </cell>
          <cell r="D1110" t="str">
            <v>5.6.2.0/16/I/016</v>
          </cell>
        </row>
        <row r="1111">
          <cell r="C1111" t="str">
            <v>Līgums</v>
          </cell>
          <cell r="D1111" t="str">
            <v>5.6.2.0/16/I/017</v>
          </cell>
        </row>
        <row r="1112">
          <cell r="C1112" t="str">
            <v>Līgums</v>
          </cell>
          <cell r="D1112" t="str">
            <v>5.6.2.0/16/I/019</v>
          </cell>
        </row>
        <row r="1113">
          <cell r="C1113" t="str">
            <v>Līgums</v>
          </cell>
          <cell r="D1113" t="str">
            <v>5.6.2.0/16/I/020</v>
          </cell>
        </row>
        <row r="1114">
          <cell r="C1114" t="str">
            <v>Līgums</v>
          </cell>
          <cell r="D1114" t="str">
            <v>5.6.2.0/16/I/022</v>
          </cell>
        </row>
        <row r="1115">
          <cell r="C1115" t="str">
            <v>Līgums</v>
          </cell>
          <cell r="D1115" t="str">
            <v>5.6.2.0/16/I/023</v>
          </cell>
        </row>
        <row r="1116">
          <cell r="C1116" t="str">
            <v>Līgums</v>
          </cell>
          <cell r="D1116" t="str">
            <v>5.6.2.0/17/I/001</v>
          </cell>
        </row>
        <row r="1117">
          <cell r="C1117" t="str">
            <v>Līgums</v>
          </cell>
          <cell r="D1117" t="str">
            <v>5.6.2.0/17/I/007</v>
          </cell>
        </row>
        <row r="1118">
          <cell r="C1118" t="str">
            <v>Apstiprināts ar nosacījumu</v>
          </cell>
          <cell r="D1118" t="str">
            <v>5.6.2.0/17/I/008</v>
          </cell>
        </row>
        <row r="1119">
          <cell r="C1119" t="str">
            <v>Apstiprināts ar nosacījumu</v>
          </cell>
          <cell r="D1119" t="str">
            <v>5.6.2.0/17/I/009</v>
          </cell>
        </row>
        <row r="1120">
          <cell r="C1120" t="str">
            <v>Apstiprināts ar nosacījumu</v>
          </cell>
          <cell r="D1120" t="str">
            <v>5.6.2.0/17/I/010</v>
          </cell>
        </row>
        <row r="1121">
          <cell r="C1121" t="str">
            <v>Apstiprināts ar nosacījumu</v>
          </cell>
          <cell r="D1121" t="str">
            <v>5.6.2.0/17/I/011</v>
          </cell>
        </row>
        <row r="1122">
          <cell r="C1122" t="str">
            <v>Apstiprināts ar nosacījumu</v>
          </cell>
          <cell r="D1122" t="str">
            <v>5.6.2.0/17/I/012</v>
          </cell>
        </row>
        <row r="1123">
          <cell r="C1123" t="str">
            <v>Apstiprināts ar nosacījumu</v>
          </cell>
          <cell r="D1123" t="str">
            <v>5.6.2.0/17/I/013</v>
          </cell>
        </row>
        <row r="1124">
          <cell r="C1124" t="str">
            <v>Apstiprināts ar nosacījumu</v>
          </cell>
          <cell r="D1124" t="str">
            <v>5.6.2.0/17/I/014</v>
          </cell>
        </row>
        <row r="1125">
          <cell r="C1125" t="str">
            <v>Apstiprināts ar nosacījumu</v>
          </cell>
          <cell r="D1125" t="str">
            <v>5.6.2.0/17/I/020</v>
          </cell>
        </row>
        <row r="1126">
          <cell r="C1126" t="str">
            <v>Apstiprināts ar nosacījumu</v>
          </cell>
          <cell r="D1126" t="str">
            <v>5.6.2.0/17/I/021</v>
          </cell>
        </row>
        <row r="1127">
          <cell r="C1127" t="str">
            <v>Apstiprināts ar nosacījumu</v>
          </cell>
          <cell r="D1127" t="str">
            <v>5.6.2.0/17/I/027</v>
          </cell>
        </row>
        <row r="1128">
          <cell r="C1128" t="str">
            <v>Apstiprināts ar nosacījumu 2</v>
          </cell>
          <cell r="D1128" t="str">
            <v>5.6.2.0/17/I/006</v>
          </cell>
        </row>
        <row r="1129">
          <cell r="C1129" t="str">
            <v>Iesniegts</v>
          </cell>
          <cell r="D1129" t="str">
            <v>5.6.2.0/17/I/022</v>
          </cell>
        </row>
        <row r="1130">
          <cell r="C1130" t="str">
            <v>Iesniegts</v>
          </cell>
          <cell r="D1130" t="str">
            <v>5.6.2.0/17/I/024</v>
          </cell>
        </row>
        <row r="1131">
          <cell r="C1131" t="str">
            <v>Apstiprināts</v>
          </cell>
          <cell r="D1131" t="str">
            <v>5.6.2.0/17/I/003</v>
          </cell>
        </row>
        <row r="1132">
          <cell r="C1132" t="str">
            <v>Līgums</v>
          </cell>
          <cell r="D1132" t="str">
            <v>5.6.2.0/16/I/002</v>
          </cell>
        </row>
        <row r="1133">
          <cell r="C1133" t="str">
            <v>Līgums</v>
          </cell>
          <cell r="D1133" t="str">
            <v>5.6.2.0/16/I/003</v>
          </cell>
        </row>
        <row r="1134">
          <cell r="C1134" t="str">
            <v>Līgums</v>
          </cell>
          <cell r="D1134" t="str">
            <v>5.6.2.0/16/I/006</v>
          </cell>
        </row>
        <row r="1135">
          <cell r="C1135" t="str">
            <v>Līgums</v>
          </cell>
          <cell r="D1135" t="str">
            <v>5.6.2.0/16/I/018</v>
          </cell>
        </row>
        <row r="1136">
          <cell r="C1136" t="str">
            <v>Iesniegti precizējumi 2</v>
          </cell>
          <cell r="D1136" t="str">
            <v>5.6.2.0/16/I/014</v>
          </cell>
        </row>
        <row r="1137">
          <cell r="C1137" t="str">
            <v>Līgums</v>
          </cell>
          <cell r="D1137" t="str">
            <v>5.6.3.0/17/I/001</v>
          </cell>
        </row>
        <row r="1138">
          <cell r="C1138" t="str">
            <v>Iesniegts</v>
          </cell>
          <cell r="D1138" t="str">
            <v>6.1.1.0/17/I/005</v>
          </cell>
        </row>
        <row r="1139">
          <cell r="C1139" t="str">
            <v>Iesniegts</v>
          </cell>
          <cell r="D1139" t="str">
            <v>6.1.1.0/17/I/006</v>
          </cell>
        </row>
        <row r="1140">
          <cell r="C1140" t="str">
            <v>Atsaukts</v>
          </cell>
          <cell r="D1140" t="str">
            <v>6.1.1.0/16/I/001</v>
          </cell>
        </row>
        <row r="1141">
          <cell r="C1141" t="str">
            <v>Apstiprināts</v>
          </cell>
          <cell r="D1141" t="str">
            <v>6.1.1.0/17/I/003</v>
          </cell>
        </row>
        <row r="1142">
          <cell r="C1142" t="str">
            <v>Līgums</v>
          </cell>
          <cell r="D1142" t="str">
            <v>6.1.1.0/17/I/001</v>
          </cell>
        </row>
        <row r="1143">
          <cell r="C1143" t="str">
            <v>Līgums</v>
          </cell>
          <cell r="D1143" t="str">
            <v>6.1.1.0/17/I/002</v>
          </cell>
        </row>
        <row r="1144">
          <cell r="C1144" t="str">
            <v>Apstiprināts ar nosacījumu</v>
          </cell>
          <cell r="D1144" t="str">
            <v>6.1.1.0/17/I/004</v>
          </cell>
        </row>
        <row r="1145">
          <cell r="C1145" t="str">
            <v>Līgums</v>
          </cell>
          <cell r="D1145" t="str">
            <v>6.1.2.0/16/I/001</v>
          </cell>
        </row>
        <row r="1146">
          <cell r="C1146" t="str">
            <v>Iesniegts</v>
          </cell>
          <cell r="D1146" t="str">
            <v>6.1.3.1/17/I/001</v>
          </cell>
        </row>
        <row r="1147">
          <cell r="C1147" t="str">
            <v>Līgums</v>
          </cell>
          <cell r="D1147" t="str">
            <v>6.1.3.1/16/I/001</v>
          </cell>
        </row>
        <row r="1148">
          <cell r="C1148" t="str">
            <v>Iesniegts</v>
          </cell>
          <cell r="D1148" t="str">
            <v>6.1.4.2/17/I/006</v>
          </cell>
        </row>
        <row r="1149">
          <cell r="C1149" t="str">
            <v>Iesniegts</v>
          </cell>
          <cell r="D1149" t="str">
            <v>6.1.4.2/17/I/007</v>
          </cell>
        </row>
        <row r="1150">
          <cell r="C1150" t="str">
            <v>Iesniegts</v>
          </cell>
          <cell r="D1150" t="str">
            <v>6.1.4.2/17/I/008</v>
          </cell>
        </row>
        <row r="1151">
          <cell r="C1151" t="str">
            <v>Apstiprināts</v>
          </cell>
          <cell r="D1151" t="str">
            <v>6.1.4.2/17/I/005</v>
          </cell>
        </row>
        <row r="1152">
          <cell r="C1152" t="str">
            <v>Līgums</v>
          </cell>
          <cell r="D1152" t="str">
            <v>6.1.4.2/17/I/001</v>
          </cell>
        </row>
        <row r="1153">
          <cell r="C1153" t="str">
            <v>Līgums</v>
          </cell>
          <cell r="D1153" t="str">
            <v>6.1.4.2/17/I/002</v>
          </cell>
        </row>
        <row r="1154">
          <cell r="C1154" t="str">
            <v>Līgums</v>
          </cell>
          <cell r="D1154" t="str">
            <v>6.1.4.2/17/I/003</v>
          </cell>
        </row>
        <row r="1155">
          <cell r="C1155" t="str">
            <v>Apstiprināts ar nosacījumu 2</v>
          </cell>
          <cell r="D1155" t="str">
            <v>6.1.4.2/17/I/004</v>
          </cell>
        </row>
        <row r="1156">
          <cell r="C1156" t="str">
            <v>Līgums</v>
          </cell>
          <cell r="D1156" t="str">
            <v>6.1.5.0/15/I/002</v>
          </cell>
        </row>
        <row r="1157">
          <cell r="C1157" t="str">
            <v>Līgums</v>
          </cell>
          <cell r="D1157" t="str">
            <v>6.1.5.0/15/I/003</v>
          </cell>
        </row>
        <row r="1158">
          <cell r="C1158" t="str">
            <v>Līgums</v>
          </cell>
          <cell r="D1158" t="str">
            <v>6.1.5.0/15/I/010</v>
          </cell>
        </row>
        <row r="1159">
          <cell r="C1159" t="str">
            <v>Līgums</v>
          </cell>
          <cell r="D1159" t="str">
            <v>6.1.5.0/15/I/011</v>
          </cell>
        </row>
        <row r="1160">
          <cell r="C1160" t="str">
            <v>Līgums</v>
          </cell>
          <cell r="D1160" t="str">
            <v>6.1.5.0/15/I/012</v>
          </cell>
        </row>
        <row r="1161">
          <cell r="C1161" t="str">
            <v>Līgums</v>
          </cell>
          <cell r="D1161" t="str">
            <v>6.1.5.0/16/I/001</v>
          </cell>
        </row>
        <row r="1162">
          <cell r="C1162" t="str">
            <v>Līgums</v>
          </cell>
          <cell r="D1162" t="str">
            <v>6.1.5.0/16/I/002</v>
          </cell>
        </row>
        <row r="1163">
          <cell r="C1163" t="str">
            <v>Līgums</v>
          </cell>
          <cell r="D1163" t="str">
            <v>6.1.5.0/16/I/003</v>
          </cell>
        </row>
        <row r="1164">
          <cell r="C1164" t="str">
            <v>Līgums</v>
          </cell>
          <cell r="D1164" t="str">
            <v>6.1.5.0/17/I/001</v>
          </cell>
        </row>
        <row r="1165">
          <cell r="C1165" t="str">
            <v>Līgums</v>
          </cell>
          <cell r="D1165" t="str">
            <v>6.1.5.0/17/I/002</v>
          </cell>
        </row>
        <row r="1166">
          <cell r="C1166" t="str">
            <v>Līgums</v>
          </cell>
          <cell r="D1166" t="str">
            <v>6.1.5.0/17/I/003</v>
          </cell>
        </row>
        <row r="1167">
          <cell r="C1167" t="str">
            <v>Pabeigts</v>
          </cell>
          <cell r="D1167" t="str">
            <v>6.1.5.0/15/I/001</v>
          </cell>
        </row>
        <row r="1168">
          <cell r="C1168" t="str">
            <v>Pabeigts</v>
          </cell>
          <cell r="D1168" t="str">
            <v>6.1.5.0/15/I/004</v>
          </cell>
        </row>
        <row r="1169">
          <cell r="C1169" t="str">
            <v>Pabeigts</v>
          </cell>
          <cell r="D1169" t="str">
            <v>6.1.5.0/15/I/005</v>
          </cell>
        </row>
        <row r="1170">
          <cell r="C1170" t="str">
            <v>Pabeigts</v>
          </cell>
          <cell r="D1170" t="str">
            <v>6.1.5.0/15/I/006</v>
          </cell>
        </row>
        <row r="1171">
          <cell r="C1171" t="str">
            <v>Pabeigts</v>
          </cell>
          <cell r="D1171" t="str">
            <v>6.1.5.0/15/I/007</v>
          </cell>
        </row>
        <row r="1172">
          <cell r="C1172" t="str">
            <v>Pabeigts</v>
          </cell>
          <cell r="D1172" t="str">
            <v>6.1.5.0/15/I/008</v>
          </cell>
        </row>
        <row r="1173">
          <cell r="C1173" t="str">
            <v>Pabeigts</v>
          </cell>
          <cell r="D1173" t="str">
            <v>6.1.5.0/15/I/009</v>
          </cell>
        </row>
        <row r="1174">
          <cell r="C1174" t="str">
            <v>Atsaukts</v>
          </cell>
          <cell r="D1174" t="str">
            <v>6.2.1.1/17/I/001</v>
          </cell>
        </row>
        <row r="1175">
          <cell r="C1175" t="str">
            <v>Līgums</v>
          </cell>
          <cell r="D1175" t="str">
            <v>6.2.1.2/16/I/001</v>
          </cell>
        </row>
        <row r="1176">
          <cell r="C1176" t="str">
            <v>Līgums</v>
          </cell>
          <cell r="D1176" t="str">
            <v>6.2.1.2/16/I/002</v>
          </cell>
        </row>
        <row r="1177">
          <cell r="C1177" t="str">
            <v>Līgums</v>
          </cell>
          <cell r="D1177" t="str">
            <v>6.2.1.2/16/I/003</v>
          </cell>
        </row>
        <row r="1178">
          <cell r="C1178" t="str">
            <v>Iesniegts</v>
          </cell>
          <cell r="D1178" t="str">
            <v>6.3.1.0/17/I/007</v>
          </cell>
        </row>
        <row r="1179">
          <cell r="C1179" t="str">
            <v>Iesniegts</v>
          </cell>
          <cell r="D1179" t="str">
            <v>6.3.1.0/17/I/008</v>
          </cell>
        </row>
        <row r="1180">
          <cell r="C1180" t="str">
            <v>Iesniegts</v>
          </cell>
          <cell r="D1180" t="str">
            <v>6.3.1.0/17/I/009</v>
          </cell>
        </row>
        <row r="1181">
          <cell r="C1181" t="str">
            <v>Iesniegts</v>
          </cell>
          <cell r="D1181" t="str">
            <v>6.3.1.0/17/I/010</v>
          </cell>
        </row>
        <row r="1182">
          <cell r="C1182" t="str">
            <v>Iesniegts</v>
          </cell>
          <cell r="D1182" t="str">
            <v>6.3.1.0/17/I/011</v>
          </cell>
        </row>
        <row r="1183">
          <cell r="C1183" t="str">
            <v>Līgums</v>
          </cell>
          <cell r="D1183" t="str">
            <v>6.3.1.0/16/I/001</v>
          </cell>
        </row>
        <row r="1184">
          <cell r="C1184" t="str">
            <v>Līgums</v>
          </cell>
          <cell r="D1184" t="str">
            <v>6.3.1.0/16/I/003</v>
          </cell>
        </row>
        <row r="1185">
          <cell r="C1185" t="str">
            <v>Līgums</v>
          </cell>
          <cell r="D1185" t="str">
            <v>6.3.1.0/16/I/005</v>
          </cell>
        </row>
        <row r="1186">
          <cell r="C1186" t="str">
            <v>Līgums</v>
          </cell>
          <cell r="D1186" t="str">
            <v>6.3.1.0/16/I/006</v>
          </cell>
        </row>
        <row r="1187">
          <cell r="C1187" t="str">
            <v>Līgums</v>
          </cell>
          <cell r="D1187" t="str">
            <v>6.3.1.0/16/I/008</v>
          </cell>
        </row>
        <row r="1188">
          <cell r="C1188" t="str">
            <v>Līgums</v>
          </cell>
          <cell r="D1188" t="str">
            <v>6.3.1.0/16/I/010</v>
          </cell>
        </row>
        <row r="1189">
          <cell r="C1189" t="str">
            <v>Līgums</v>
          </cell>
          <cell r="D1189" t="str">
            <v>6.3.1.0/16/I/011</v>
          </cell>
        </row>
        <row r="1190">
          <cell r="C1190" t="str">
            <v>Līgums</v>
          </cell>
          <cell r="D1190" t="str">
            <v>6.3.1.0/16/I/012</v>
          </cell>
        </row>
        <row r="1191">
          <cell r="C1191" t="str">
            <v>Līgums</v>
          </cell>
          <cell r="D1191" t="str">
            <v>6.3.1.0/16/I/013</v>
          </cell>
        </row>
        <row r="1192">
          <cell r="C1192" t="str">
            <v>Līgums</v>
          </cell>
          <cell r="D1192" t="str">
            <v>6.3.1.0/16/I/014</v>
          </cell>
        </row>
        <row r="1193">
          <cell r="C1193" t="str">
            <v>Līgums</v>
          </cell>
          <cell r="D1193" t="str">
            <v>6.3.1.0/16/I/015</v>
          </cell>
        </row>
        <row r="1194">
          <cell r="C1194" t="str">
            <v>Līgums</v>
          </cell>
          <cell r="D1194" t="str">
            <v>6.3.1.0/16/I/016</v>
          </cell>
        </row>
        <row r="1195">
          <cell r="C1195" t="str">
            <v>Līgums</v>
          </cell>
          <cell r="D1195" t="str">
            <v>6.3.1.0/16/I/017</v>
          </cell>
        </row>
        <row r="1196">
          <cell r="C1196" t="str">
            <v>Līgums</v>
          </cell>
          <cell r="D1196" t="str">
            <v>6.3.1.0/16/I/018</v>
          </cell>
        </row>
        <row r="1197">
          <cell r="C1197" t="str">
            <v>Līgums</v>
          </cell>
          <cell r="D1197" t="str">
            <v>6.3.1.0/16/I/019</v>
          </cell>
        </row>
        <row r="1198">
          <cell r="C1198" t="str">
            <v>Līgums</v>
          </cell>
          <cell r="D1198" t="str">
            <v>6.3.1.0/16/I/020</v>
          </cell>
        </row>
        <row r="1199">
          <cell r="C1199" t="str">
            <v>Līgums</v>
          </cell>
          <cell r="D1199" t="str">
            <v>6.3.1.0/17/I/001</v>
          </cell>
        </row>
        <row r="1200">
          <cell r="C1200" t="str">
            <v>Līgums</v>
          </cell>
          <cell r="D1200" t="str">
            <v>6.3.1.0/17/I/002</v>
          </cell>
        </row>
        <row r="1201">
          <cell r="C1201" t="str">
            <v>Līgums</v>
          </cell>
          <cell r="D1201" t="str">
            <v>6.3.1.0/17/I/003</v>
          </cell>
        </row>
        <row r="1202">
          <cell r="C1202" t="str">
            <v>Līgums</v>
          </cell>
          <cell r="D1202" t="str">
            <v>6.3.1.0/17/I/004</v>
          </cell>
        </row>
        <row r="1203">
          <cell r="C1203" t="str">
            <v>Līgums</v>
          </cell>
          <cell r="D1203" t="str">
            <v>6.3.1.0/17/I/005</v>
          </cell>
        </row>
        <row r="1204">
          <cell r="C1204" t="str">
            <v>Līgums</v>
          </cell>
          <cell r="D1204" t="str">
            <v>6.3.1.0/17/I/006</v>
          </cell>
        </row>
        <row r="1205">
          <cell r="C1205" t="str">
            <v>Pabeigts</v>
          </cell>
          <cell r="D1205" t="str">
            <v>6.3.1.0/16/I/002</v>
          </cell>
        </row>
        <row r="1206">
          <cell r="C1206" t="str">
            <v>Pabeigts</v>
          </cell>
          <cell r="D1206" t="str">
            <v>6.3.1.0/16/I/004</v>
          </cell>
        </row>
        <row r="1207">
          <cell r="C1207" t="str">
            <v>Pabeigts</v>
          </cell>
          <cell r="D1207" t="str">
            <v>6.3.1.0/16/I/007</v>
          </cell>
        </row>
        <row r="1208">
          <cell r="C1208" t="str">
            <v>Pabeigts</v>
          </cell>
          <cell r="D1208" t="str">
            <v>6.3.1.0/16/I/009</v>
          </cell>
        </row>
        <row r="1209">
          <cell r="C1209" t="str">
            <v>Līgums</v>
          </cell>
          <cell r="D1209" t="str">
            <v>7.1.1.0/15/I/001</v>
          </cell>
        </row>
        <row r="1210">
          <cell r="C1210" t="str">
            <v>Līgums</v>
          </cell>
          <cell r="D1210" t="str">
            <v>7.1.2.1/15/I/001</v>
          </cell>
        </row>
        <row r="1211">
          <cell r="C1211" t="str">
            <v>Līgums</v>
          </cell>
          <cell r="D1211" t="str">
            <v>7.1.2.2/16/I/001</v>
          </cell>
        </row>
        <row r="1212">
          <cell r="C1212" t="str">
            <v>Līgums</v>
          </cell>
          <cell r="D1212" t="str">
            <v>7.2.1.1/15/I/001</v>
          </cell>
        </row>
        <row r="1213">
          <cell r="C1213" t="str">
            <v>Līgums</v>
          </cell>
          <cell r="D1213" t="str">
            <v>7.2.1.2/15/I/001</v>
          </cell>
        </row>
        <row r="1214">
          <cell r="C1214" t="str">
            <v>Līgums</v>
          </cell>
          <cell r="D1214" t="str">
            <v>7.3.1.0/16/I/001</v>
          </cell>
        </row>
        <row r="1215">
          <cell r="C1215" t="str">
            <v>Līgums</v>
          </cell>
          <cell r="D1215" t="str">
            <v>7.3.2.0/16/I/001</v>
          </cell>
        </row>
        <row r="1216">
          <cell r="C1216" t="str">
            <v>Līgums</v>
          </cell>
          <cell r="D1216" t="str">
            <v>8.1.1.0/17/I/001</v>
          </cell>
        </row>
        <row r="1217">
          <cell r="C1217" t="str">
            <v>Līgums</v>
          </cell>
          <cell r="D1217" t="str">
            <v>8.1.1.0/17/I/002</v>
          </cell>
        </row>
        <row r="1218">
          <cell r="C1218" t="str">
            <v>Līgums</v>
          </cell>
          <cell r="D1218" t="str">
            <v>8.1.1.0/17/I/003</v>
          </cell>
        </row>
        <row r="1219">
          <cell r="C1219" t="str">
            <v>Līgums</v>
          </cell>
          <cell r="D1219" t="str">
            <v>8.1.1.0/17/I/004</v>
          </cell>
        </row>
        <row r="1220">
          <cell r="C1220" t="str">
            <v>Līgums</v>
          </cell>
          <cell r="D1220" t="str">
            <v>8.1.1.0/17/I/005</v>
          </cell>
        </row>
        <row r="1221">
          <cell r="C1221" t="str">
            <v>Līgums</v>
          </cell>
          <cell r="D1221" t="str">
            <v>8.1.1.0/17/I/006</v>
          </cell>
        </row>
        <row r="1222">
          <cell r="C1222" t="str">
            <v>Līgums</v>
          </cell>
          <cell r="D1222" t="str">
            <v>8.1.1.0/17/I/007</v>
          </cell>
        </row>
        <row r="1223">
          <cell r="C1223" t="str">
            <v>Līgums</v>
          </cell>
          <cell r="D1223" t="str">
            <v>8.1.1.0/17/I/008</v>
          </cell>
        </row>
        <row r="1224">
          <cell r="C1224" t="str">
            <v>Līgums</v>
          </cell>
          <cell r="D1224" t="str">
            <v>8.1.1.0/17/I/009</v>
          </cell>
        </row>
        <row r="1225">
          <cell r="C1225" t="str">
            <v>Līgums</v>
          </cell>
          <cell r="D1225" t="str">
            <v>8.1.1.0/17/I/010</v>
          </cell>
        </row>
        <row r="1226">
          <cell r="C1226" t="str">
            <v>Līgums</v>
          </cell>
          <cell r="D1226" t="str">
            <v>8.1.1.0/17/I/012</v>
          </cell>
        </row>
        <row r="1227">
          <cell r="C1227" t="str">
            <v>Līgums</v>
          </cell>
          <cell r="D1227" t="str">
            <v>8.1.1.0/17/I/013</v>
          </cell>
        </row>
        <row r="1228">
          <cell r="C1228" t="str">
            <v>Līgums</v>
          </cell>
          <cell r="D1228" t="str">
            <v>8.1.1.0/17/I/014</v>
          </cell>
        </row>
        <row r="1229">
          <cell r="C1229" t="str">
            <v>Apstiprināts ar nosacījumu 2</v>
          </cell>
          <cell r="D1229" t="str">
            <v>8.1.1.0/17/I/011</v>
          </cell>
        </row>
        <row r="1230">
          <cell r="C1230" t="str">
            <v>Iesniegts</v>
          </cell>
          <cell r="D1230" t="str">
            <v>8.1.2.0/17/I/020</v>
          </cell>
        </row>
        <row r="1231">
          <cell r="C1231" t="str">
            <v>Iesniegts</v>
          </cell>
          <cell r="D1231" t="str">
            <v>8.1.2.0/17/I/021</v>
          </cell>
        </row>
        <row r="1232">
          <cell r="C1232" t="str">
            <v>Iesniegts</v>
          </cell>
          <cell r="D1232" t="str">
            <v>8.1.2.0/17/I/023</v>
          </cell>
        </row>
        <row r="1233">
          <cell r="C1233" t="str">
            <v>Iesniegts</v>
          </cell>
          <cell r="D1233" t="str">
            <v>8.1.2.0/17/I/024</v>
          </cell>
        </row>
        <row r="1234">
          <cell r="C1234" t="str">
            <v>Iesniegts</v>
          </cell>
          <cell r="D1234" t="str">
            <v>8.1.2.0/17/I/026</v>
          </cell>
        </row>
        <row r="1235">
          <cell r="C1235" t="str">
            <v>Iesniegts</v>
          </cell>
          <cell r="D1235" t="str">
            <v>8.1.2.0/17/I/029</v>
          </cell>
        </row>
        <row r="1236">
          <cell r="C1236" t="str">
            <v>Iesniegts</v>
          </cell>
          <cell r="D1236" t="str">
            <v>8.1.2.0/17/I/027</v>
          </cell>
        </row>
        <row r="1237">
          <cell r="C1237" t="str">
            <v>Atsaukts</v>
          </cell>
          <cell r="D1237" t="str">
            <v>8.1.2.0/17/I/022</v>
          </cell>
        </row>
        <row r="1238">
          <cell r="C1238" t="str">
            <v>Līgums</v>
          </cell>
          <cell r="D1238" t="str">
            <v>8.1.2.0/17/I/002</v>
          </cell>
        </row>
        <row r="1239">
          <cell r="C1239" t="str">
            <v>Līgums</v>
          </cell>
          <cell r="D1239" t="str">
            <v>8.1.2.0/17/I/003</v>
          </cell>
        </row>
        <row r="1240">
          <cell r="C1240" t="str">
            <v>Līgums</v>
          </cell>
          <cell r="D1240" t="str">
            <v>8.1.2.0/17/I/013</v>
          </cell>
        </row>
        <row r="1241">
          <cell r="C1241" t="str">
            <v>Apstiprināts ar nosacījumu</v>
          </cell>
          <cell r="D1241" t="str">
            <v>8.1.2.0/17/I/017</v>
          </cell>
        </row>
        <row r="1242">
          <cell r="C1242" t="str">
            <v>Apstiprināts ar nosacījumu</v>
          </cell>
          <cell r="D1242" t="str">
            <v>8.1.2.0/17/I/025</v>
          </cell>
        </row>
        <row r="1243">
          <cell r="C1243" t="str">
            <v>Apstiprināts ar nosacījumu 2</v>
          </cell>
          <cell r="D1243" t="str">
            <v>8.1.2.0/17/I/005</v>
          </cell>
        </row>
        <row r="1244">
          <cell r="C1244" t="str">
            <v>Apstiprināts ar nosacījumu 2</v>
          </cell>
          <cell r="D1244" t="str">
            <v>8.1.2.0/17/I/008</v>
          </cell>
        </row>
        <row r="1245">
          <cell r="C1245" t="str">
            <v>Iesniegti precizējumi</v>
          </cell>
          <cell r="D1245" t="str">
            <v>8.1.2.0/17/I/011</v>
          </cell>
        </row>
        <row r="1246">
          <cell r="C1246" t="str">
            <v>Iesniegti precizējumi</v>
          </cell>
          <cell r="D1246" t="str">
            <v>8.1.2.0/17/I/012</v>
          </cell>
        </row>
        <row r="1247">
          <cell r="C1247" t="str">
            <v>Iesniegti precizējumi</v>
          </cell>
          <cell r="D1247" t="str">
            <v>8.1.2.0/17/I/014</v>
          </cell>
        </row>
        <row r="1248">
          <cell r="C1248" t="str">
            <v>Iesniegti precizējumi</v>
          </cell>
          <cell r="D1248" t="str">
            <v>8.1.2.0/17/I/015</v>
          </cell>
        </row>
        <row r="1249">
          <cell r="C1249" t="str">
            <v>Iesniegti precizējumi</v>
          </cell>
          <cell r="D1249" t="str">
            <v>8.1.2.0/17/I/016</v>
          </cell>
        </row>
        <row r="1250">
          <cell r="C1250" t="str">
            <v>Iesniegti precizējumi</v>
          </cell>
          <cell r="D1250" t="str">
            <v>8.1.2.0/17/I/018</v>
          </cell>
        </row>
        <row r="1251">
          <cell r="C1251" t="str">
            <v>Iesniegti precizējumi</v>
          </cell>
          <cell r="D1251" t="str">
            <v>8.1.2.0/17/I/019</v>
          </cell>
        </row>
        <row r="1252">
          <cell r="C1252" t="str">
            <v>Iesniegti precizējumi 2</v>
          </cell>
          <cell r="D1252" t="str">
            <v>8.1.2.0/17/I/004</v>
          </cell>
        </row>
        <row r="1253">
          <cell r="C1253" t="str">
            <v>Iesniegti precizējumi 2</v>
          </cell>
          <cell r="D1253" t="str">
            <v>8.1.2.0/17/I/009</v>
          </cell>
        </row>
        <row r="1254">
          <cell r="C1254" t="str">
            <v>Iesniegts</v>
          </cell>
          <cell r="D1254" t="str">
            <v>8.1.2.0/17/I/028</v>
          </cell>
        </row>
        <row r="1255">
          <cell r="C1255" t="str">
            <v>Līgums</v>
          </cell>
          <cell r="D1255" t="str">
            <v>8.1.2.0/17/I/001</v>
          </cell>
        </row>
        <row r="1256">
          <cell r="C1256" t="str">
            <v>Līgums</v>
          </cell>
          <cell r="D1256" t="str">
            <v>8.1.2.0/17/I/006</v>
          </cell>
        </row>
        <row r="1257">
          <cell r="C1257" t="str">
            <v>Līgums</v>
          </cell>
          <cell r="D1257" t="str">
            <v>8.1.2.0/17/I/007</v>
          </cell>
        </row>
        <row r="1258">
          <cell r="C1258" t="str">
            <v>Apstiprināts ar nosacījumu 2</v>
          </cell>
          <cell r="D1258" t="str">
            <v>8.1.2.0/17/I/010</v>
          </cell>
        </row>
        <row r="1259">
          <cell r="C1259" t="str">
            <v>Iesniegts</v>
          </cell>
          <cell r="D1259" t="str">
            <v>8.1.3.0/17/I/007</v>
          </cell>
        </row>
        <row r="1260">
          <cell r="C1260" t="str">
            <v>Līgums</v>
          </cell>
          <cell r="D1260" t="str">
            <v>8.1.3.0/16/I/001</v>
          </cell>
        </row>
        <row r="1261">
          <cell r="C1261" t="str">
            <v>Līgums</v>
          </cell>
          <cell r="D1261" t="str">
            <v>8.1.3.0/16/I/002</v>
          </cell>
        </row>
        <row r="1262">
          <cell r="C1262" t="str">
            <v>Līgums</v>
          </cell>
          <cell r="D1262" t="str">
            <v>8.1.3.0/16/I/003</v>
          </cell>
        </row>
        <row r="1263">
          <cell r="C1263" t="str">
            <v>Līgums</v>
          </cell>
          <cell r="D1263" t="str">
            <v>8.1.3.0/16/I/004</v>
          </cell>
        </row>
        <row r="1264">
          <cell r="C1264" t="str">
            <v>Līgums</v>
          </cell>
          <cell r="D1264" t="str">
            <v>8.1.3.0/16/I/005</v>
          </cell>
        </row>
        <row r="1265">
          <cell r="C1265" t="str">
            <v>Līgums</v>
          </cell>
          <cell r="D1265" t="str">
            <v>8.1.3.0/16/I/006</v>
          </cell>
        </row>
        <row r="1266">
          <cell r="C1266" t="str">
            <v>Līgums</v>
          </cell>
          <cell r="D1266" t="str">
            <v>8.1.3.0/16/I/007</v>
          </cell>
        </row>
        <row r="1267">
          <cell r="C1267" t="str">
            <v>Līgums</v>
          </cell>
          <cell r="D1267" t="str">
            <v>8.1.3.0/16/I/008</v>
          </cell>
        </row>
        <row r="1268">
          <cell r="C1268" t="str">
            <v>Līgums</v>
          </cell>
          <cell r="D1268" t="str">
            <v>8.1.3.0/16/I/009</v>
          </cell>
        </row>
        <row r="1269">
          <cell r="C1269" t="str">
            <v>Līgums</v>
          </cell>
          <cell r="D1269" t="str">
            <v>8.1.3.0/16/I/011</v>
          </cell>
        </row>
        <row r="1270">
          <cell r="C1270" t="str">
            <v>Līgums</v>
          </cell>
          <cell r="D1270" t="str">
            <v>8.1.3.0/16/I/012</v>
          </cell>
        </row>
        <row r="1271">
          <cell r="C1271" t="str">
            <v>Līgums</v>
          </cell>
          <cell r="D1271" t="str">
            <v>8.1.3.0/16/I/013</v>
          </cell>
        </row>
        <row r="1272">
          <cell r="C1272" t="str">
            <v>Līgums</v>
          </cell>
          <cell r="D1272" t="str">
            <v>8.1.3.0/16/I/015</v>
          </cell>
        </row>
        <row r="1273">
          <cell r="C1273" t="str">
            <v>Līgums</v>
          </cell>
          <cell r="D1273" t="str">
            <v>8.1.3.0/16/I/016</v>
          </cell>
        </row>
        <row r="1274">
          <cell r="C1274" t="str">
            <v>Līgums</v>
          </cell>
          <cell r="D1274" t="str">
            <v>8.1.3.0/17/I/001</v>
          </cell>
        </row>
        <row r="1275">
          <cell r="C1275" t="str">
            <v>Līgums</v>
          </cell>
          <cell r="D1275" t="str">
            <v>8.1.3.0/17/I/003</v>
          </cell>
        </row>
        <row r="1276">
          <cell r="C1276" t="str">
            <v>Apstiprināts ar nosacījumu</v>
          </cell>
          <cell r="D1276" t="str">
            <v>8.1.3.0/17/I/004</v>
          </cell>
        </row>
        <row r="1277">
          <cell r="C1277" t="str">
            <v>Iesniegts</v>
          </cell>
          <cell r="D1277" t="str">
            <v>8.1.3.0/17/I/006</v>
          </cell>
        </row>
        <row r="1278">
          <cell r="C1278" t="str">
            <v>Līgums</v>
          </cell>
          <cell r="D1278" t="str">
            <v>8.1.3.0/16/I/010</v>
          </cell>
        </row>
        <row r="1279">
          <cell r="C1279" t="str">
            <v>Līgums</v>
          </cell>
          <cell r="D1279" t="str">
            <v>8.1.3.0/16/I/014</v>
          </cell>
        </row>
        <row r="1280">
          <cell r="C1280" t="str">
            <v>Līgums</v>
          </cell>
          <cell r="D1280" t="str">
            <v>8.1.3.0/17/I/002</v>
          </cell>
        </row>
        <row r="1281">
          <cell r="C1281" t="str">
            <v>Līgums</v>
          </cell>
          <cell r="D1281" t="str">
            <v>8.1.3.0/17/I/005</v>
          </cell>
        </row>
        <row r="1282">
          <cell r="C1282" t="str">
            <v>Līgums</v>
          </cell>
          <cell r="D1282" t="str">
            <v>8.1.4.0/17/I/001</v>
          </cell>
        </row>
        <row r="1283">
          <cell r="C1283" t="str">
            <v>Līgums</v>
          </cell>
          <cell r="D1283" t="str">
            <v>8.1.4.0/17/I/002</v>
          </cell>
        </row>
        <row r="1284">
          <cell r="C1284" t="str">
            <v>Līgums</v>
          </cell>
          <cell r="D1284" t="str">
            <v>8.1.4.0/17/I/003</v>
          </cell>
        </row>
        <row r="1285">
          <cell r="C1285" t="str">
            <v>Līgums</v>
          </cell>
          <cell r="D1285" t="str">
            <v>8.1.4.0/17/I/004</v>
          </cell>
        </row>
        <row r="1286">
          <cell r="C1286" t="str">
            <v>Līgums</v>
          </cell>
          <cell r="D1286" t="str">
            <v>8.1.4.0/17/I/005</v>
          </cell>
        </row>
        <row r="1287">
          <cell r="C1287" t="str">
            <v>Līgums</v>
          </cell>
          <cell r="D1287" t="str">
            <v>8.1.4.0/17/I/006</v>
          </cell>
        </row>
        <row r="1288">
          <cell r="C1288" t="str">
            <v>Līgums</v>
          </cell>
          <cell r="D1288" t="str">
            <v>8.1.4.0/17/I/007</v>
          </cell>
        </row>
        <row r="1289">
          <cell r="C1289" t="str">
            <v>Līgums</v>
          </cell>
          <cell r="D1289" t="str">
            <v>8.1.4.0/17/I/008</v>
          </cell>
        </row>
        <row r="1290">
          <cell r="C1290" t="str">
            <v>Līgums</v>
          </cell>
          <cell r="D1290" t="str">
            <v>8.1.4.0/17/I/009</v>
          </cell>
        </row>
        <row r="1291">
          <cell r="C1291" t="str">
            <v>Līgums</v>
          </cell>
          <cell r="D1291" t="str">
            <v>8.2.4.0/15/I/001</v>
          </cell>
        </row>
        <row r="1292">
          <cell r="C1292" t="str">
            <v>Noraidīts</v>
          </cell>
          <cell r="D1292" t="str">
            <v>8.3.1.1/16/I/001</v>
          </cell>
        </row>
        <row r="1293">
          <cell r="C1293" t="str">
            <v>Līgums</v>
          </cell>
          <cell r="D1293" t="str">
            <v>8.3.1.1/16/I/002</v>
          </cell>
        </row>
        <row r="1294">
          <cell r="C1294" t="str">
            <v>Līgums</v>
          </cell>
          <cell r="D1294" t="str">
            <v>8.3.2.1/16/I/002</v>
          </cell>
        </row>
        <row r="1295">
          <cell r="C1295" t="str">
            <v>Līgums</v>
          </cell>
          <cell r="D1295" t="str">
            <v>8.3.2.2/16/I/001</v>
          </cell>
        </row>
        <row r="1296">
          <cell r="C1296" t="str">
            <v>Līgums</v>
          </cell>
          <cell r="D1296" t="str">
            <v>8.3.3.0/15/I/001</v>
          </cell>
        </row>
        <row r="1297">
          <cell r="C1297" t="str">
            <v>Līgums</v>
          </cell>
          <cell r="D1297" t="str">
            <v>8.3.4.0/16/I/001</v>
          </cell>
        </row>
        <row r="1298">
          <cell r="C1298" t="str">
            <v>Līgums</v>
          </cell>
          <cell r="D1298" t="str">
            <v>8.3.5.0/16/I/001</v>
          </cell>
        </row>
        <row r="1299">
          <cell r="C1299" t="str">
            <v>Līgums</v>
          </cell>
          <cell r="D1299" t="str">
            <v>8.3.6.1/16/I/001</v>
          </cell>
        </row>
        <row r="1300">
          <cell r="C1300" t="str">
            <v>Iesniegts</v>
          </cell>
          <cell r="D1300" t="str">
            <v>8.3.6.2/17/I/001</v>
          </cell>
        </row>
        <row r="1301">
          <cell r="C1301" t="str">
            <v>Līgums</v>
          </cell>
          <cell r="D1301" t="str">
            <v>8.4.1.0/16/I/001</v>
          </cell>
        </row>
        <row r="1302">
          <cell r="C1302" t="str">
            <v>Līgums</v>
          </cell>
          <cell r="D1302" t="str">
            <v>8.5.1.0/16/I/001</v>
          </cell>
        </row>
        <row r="1303">
          <cell r="C1303" t="str">
            <v>Līgums</v>
          </cell>
          <cell r="D1303" t="str">
            <v>8.5.2.0/16/I/001</v>
          </cell>
        </row>
        <row r="1304">
          <cell r="C1304" t="str">
            <v>Līgums</v>
          </cell>
          <cell r="D1304" t="str">
            <v>8.5.3.0/16/I/001</v>
          </cell>
        </row>
        <row r="1305">
          <cell r="C1305" t="str">
            <v>Līgums</v>
          </cell>
          <cell r="D1305" t="str">
            <v>9.1.1.1/15/I/001</v>
          </cell>
        </row>
        <row r="1306">
          <cell r="C1306" t="str">
            <v>Līgums</v>
          </cell>
          <cell r="D1306" t="str">
            <v>9.1.1.2/15/I/001</v>
          </cell>
        </row>
        <row r="1307">
          <cell r="C1307" t="str">
            <v>Līgums</v>
          </cell>
          <cell r="D1307" t="str">
            <v>9.1.1.3/15/I/001</v>
          </cell>
        </row>
        <row r="1308">
          <cell r="C1308" t="str">
            <v>Līgums</v>
          </cell>
          <cell r="D1308" t="str">
            <v>9.1.2.0/16/I/001</v>
          </cell>
        </row>
        <row r="1309">
          <cell r="C1309" t="str">
            <v>Līgums</v>
          </cell>
          <cell r="D1309" t="str">
            <v>9.1.3.0/16/I/001</v>
          </cell>
        </row>
        <row r="1310">
          <cell r="C1310" t="str">
            <v>Noraidīts</v>
          </cell>
          <cell r="D1310" t="str">
            <v>9.1.4.1/15/I/001</v>
          </cell>
        </row>
        <row r="1311">
          <cell r="C1311" t="str">
            <v>Līgums</v>
          </cell>
          <cell r="D1311" t="str">
            <v>9.1.4.1/16/I/001</v>
          </cell>
        </row>
        <row r="1312">
          <cell r="C1312" t="str">
            <v>Līgums</v>
          </cell>
          <cell r="D1312" t="str">
            <v>9.1.4.2/16/I/001</v>
          </cell>
        </row>
        <row r="1313">
          <cell r="C1313" t="str">
            <v>Līgums</v>
          </cell>
          <cell r="D1313" t="str">
            <v>9.1.4.3/16/I/001</v>
          </cell>
        </row>
        <row r="1314">
          <cell r="C1314" t="str">
            <v>Līgums</v>
          </cell>
          <cell r="D1314" t="str">
            <v>9.1.4.4/16/I/001</v>
          </cell>
        </row>
        <row r="1315">
          <cell r="C1315" t="str">
            <v>Līgums</v>
          </cell>
          <cell r="D1315" t="str">
            <v>9.2.1.1/15/I/001</v>
          </cell>
        </row>
        <row r="1316">
          <cell r="C1316" t="str">
            <v>Līgums</v>
          </cell>
          <cell r="D1316" t="str">
            <v>9.2.1.2/15/I/001</v>
          </cell>
        </row>
        <row r="1317">
          <cell r="C1317" t="str">
            <v>Līgums</v>
          </cell>
          <cell r="D1317" t="str">
            <v>9.2.1.3/16/I/001</v>
          </cell>
        </row>
        <row r="1318">
          <cell r="C1318" t="str">
            <v>Līgums</v>
          </cell>
          <cell r="D1318" t="str">
            <v>9.2.2.1/15/I/001</v>
          </cell>
        </row>
        <row r="1319">
          <cell r="C1319" t="str">
            <v>Līgums</v>
          </cell>
          <cell r="D1319" t="str">
            <v>9.2.2.1/15/I/002</v>
          </cell>
        </row>
        <row r="1320">
          <cell r="C1320" t="str">
            <v>Līgums</v>
          </cell>
          <cell r="D1320" t="str">
            <v>9.2.2.1/15/I/003</v>
          </cell>
        </row>
        <row r="1321">
          <cell r="C1321" t="str">
            <v>Līgums</v>
          </cell>
          <cell r="D1321" t="str">
            <v>9.2.2.1/15/I/004</v>
          </cell>
        </row>
        <row r="1322">
          <cell r="C1322" t="str">
            <v>Līgums</v>
          </cell>
          <cell r="D1322" t="str">
            <v>9.2.2.1/15/I/005</v>
          </cell>
        </row>
        <row r="1323">
          <cell r="C1323" t="str">
            <v>Līgums</v>
          </cell>
          <cell r="D1323" t="str">
            <v>9.2.2.2/16/I/001</v>
          </cell>
        </row>
        <row r="1324">
          <cell r="C1324" t="str">
            <v>Līgums</v>
          </cell>
          <cell r="D1324" t="str">
            <v>9.2.3.0/15/I/001</v>
          </cell>
        </row>
        <row r="1325">
          <cell r="C1325" t="str">
            <v>Noraidīts</v>
          </cell>
          <cell r="D1325" t="str">
            <v>9.2.4.2/16/I/003</v>
          </cell>
        </row>
        <row r="1326">
          <cell r="C1326" t="str">
            <v>Noraidīts</v>
          </cell>
          <cell r="D1326" t="str">
            <v>9.2.4.2/16/I/009</v>
          </cell>
        </row>
        <row r="1327">
          <cell r="C1327" t="str">
            <v>Noraidīts</v>
          </cell>
          <cell r="D1327" t="str">
            <v>9.2.4.2/16/I/010</v>
          </cell>
        </row>
        <row r="1328">
          <cell r="C1328" t="str">
            <v>Noraidīts</v>
          </cell>
          <cell r="D1328" t="str">
            <v>9.2.4.2/16/I/071</v>
          </cell>
        </row>
        <row r="1329">
          <cell r="C1329" t="str">
            <v>Noraidīts</v>
          </cell>
          <cell r="D1329" t="str">
            <v>9.2.4.2/16/I/093</v>
          </cell>
        </row>
        <row r="1330">
          <cell r="C1330" t="str">
            <v>Noraidīts</v>
          </cell>
          <cell r="D1330" t="str">
            <v>9.2.4.2/16/I/096</v>
          </cell>
        </row>
        <row r="1331">
          <cell r="C1331" t="str">
            <v>Atsaukts</v>
          </cell>
          <cell r="D1331" t="str">
            <v>9.2.4.2/16/I/025</v>
          </cell>
        </row>
        <row r="1332">
          <cell r="C1332" t="str">
            <v>Atsaukts</v>
          </cell>
          <cell r="D1332" t="str">
            <v>9.2.4.2/16/I/068</v>
          </cell>
        </row>
        <row r="1333">
          <cell r="C1333" t="str">
            <v>Pārtraukts</v>
          </cell>
          <cell r="D1333" t="str">
            <v>9.2.4.2/16/I/013</v>
          </cell>
        </row>
        <row r="1334">
          <cell r="C1334" t="str">
            <v>Līgums</v>
          </cell>
          <cell r="D1334" t="str">
            <v>9.2.4.2/16/I/001</v>
          </cell>
        </row>
        <row r="1335">
          <cell r="C1335" t="str">
            <v>Līgums</v>
          </cell>
          <cell r="D1335" t="str">
            <v>9.2.4.2/16/I/002</v>
          </cell>
        </row>
        <row r="1336">
          <cell r="C1336" t="str">
            <v>Līgums</v>
          </cell>
          <cell r="D1336" t="str">
            <v>9.2.4.2/16/I/004</v>
          </cell>
        </row>
        <row r="1337">
          <cell r="C1337" t="str">
            <v>Līgums</v>
          </cell>
          <cell r="D1337" t="str">
            <v>9.2.4.2/16/I/005</v>
          </cell>
        </row>
        <row r="1338">
          <cell r="C1338" t="str">
            <v>Līgums</v>
          </cell>
          <cell r="D1338" t="str">
            <v>9.2.4.2/16/I/006</v>
          </cell>
        </row>
        <row r="1339">
          <cell r="C1339" t="str">
            <v>Līgums</v>
          </cell>
          <cell r="D1339" t="str">
            <v>9.2.4.2/16/I/007</v>
          </cell>
        </row>
        <row r="1340">
          <cell r="C1340" t="str">
            <v>Līgums</v>
          </cell>
          <cell r="D1340" t="str">
            <v>9.2.4.2/16/I/008</v>
          </cell>
        </row>
        <row r="1341">
          <cell r="C1341" t="str">
            <v>Līgums</v>
          </cell>
          <cell r="D1341" t="str">
            <v>9.2.4.2/16/I/011</v>
          </cell>
        </row>
        <row r="1342">
          <cell r="C1342" t="str">
            <v>Līgums</v>
          </cell>
          <cell r="D1342" t="str">
            <v>9.2.4.2/16/I/012</v>
          </cell>
        </row>
        <row r="1343">
          <cell r="C1343" t="str">
            <v>Līgums</v>
          </cell>
          <cell r="D1343" t="str">
            <v>9.2.4.2/16/I/014</v>
          </cell>
        </row>
        <row r="1344">
          <cell r="C1344" t="str">
            <v>Līgums</v>
          </cell>
          <cell r="D1344" t="str">
            <v>9.2.4.2/16/I/015</v>
          </cell>
        </row>
        <row r="1345">
          <cell r="C1345" t="str">
            <v>Līgums</v>
          </cell>
          <cell r="D1345" t="str">
            <v>9.2.4.2/16/I/016</v>
          </cell>
        </row>
        <row r="1346">
          <cell r="C1346" t="str">
            <v>Līgums</v>
          </cell>
          <cell r="D1346" t="str">
            <v>9.2.4.2/16/I/017</v>
          </cell>
        </row>
        <row r="1347">
          <cell r="C1347" t="str">
            <v>Līgums</v>
          </cell>
          <cell r="D1347" t="str">
            <v>9.2.4.2/16/I/018</v>
          </cell>
        </row>
        <row r="1348">
          <cell r="C1348" t="str">
            <v>Līgums</v>
          </cell>
          <cell r="D1348" t="str">
            <v>9.2.4.2/16/I/019</v>
          </cell>
        </row>
        <row r="1349">
          <cell r="C1349" t="str">
            <v>Līgums</v>
          </cell>
          <cell r="D1349" t="str">
            <v>9.2.4.2/16/I/020</v>
          </cell>
        </row>
        <row r="1350">
          <cell r="C1350" t="str">
            <v>Līgums</v>
          </cell>
          <cell r="D1350" t="str">
            <v>9.2.4.2/16/I/021</v>
          </cell>
        </row>
        <row r="1351">
          <cell r="C1351" t="str">
            <v>Līgums</v>
          </cell>
          <cell r="D1351" t="str">
            <v>9.2.4.2/16/I/022</v>
          </cell>
        </row>
        <row r="1352">
          <cell r="C1352" t="str">
            <v>Līgums</v>
          </cell>
          <cell r="D1352" t="str">
            <v>9.2.4.2/16/I/023</v>
          </cell>
        </row>
        <row r="1353">
          <cell r="C1353" t="str">
            <v>Līgums</v>
          </cell>
          <cell r="D1353" t="str">
            <v>9.2.4.2/16/I/024</v>
          </cell>
        </row>
        <row r="1354">
          <cell r="C1354" t="str">
            <v>Līgums</v>
          </cell>
          <cell r="D1354" t="str">
            <v>9.2.4.2/16/I/026</v>
          </cell>
        </row>
        <row r="1355">
          <cell r="C1355" t="str">
            <v>Līgums</v>
          </cell>
          <cell r="D1355" t="str">
            <v>9.2.4.2/16/I/027</v>
          </cell>
        </row>
        <row r="1356">
          <cell r="C1356" t="str">
            <v>Līgums</v>
          </cell>
          <cell r="D1356" t="str">
            <v>9.2.4.2/16/I/028</v>
          </cell>
        </row>
        <row r="1357">
          <cell r="C1357" t="str">
            <v>Līgums</v>
          </cell>
          <cell r="D1357" t="str">
            <v>9.2.4.2/16/I/029</v>
          </cell>
        </row>
        <row r="1358">
          <cell r="C1358" t="str">
            <v>Līgums</v>
          </cell>
          <cell r="D1358" t="str">
            <v>9.2.4.2/16/I/030</v>
          </cell>
        </row>
        <row r="1359">
          <cell r="C1359" t="str">
            <v>Līgums</v>
          </cell>
          <cell r="D1359" t="str">
            <v>9.2.4.2/16/I/031</v>
          </cell>
        </row>
        <row r="1360">
          <cell r="C1360" t="str">
            <v>Līgums</v>
          </cell>
          <cell r="D1360" t="str">
            <v>9.2.4.2/16/I/032</v>
          </cell>
        </row>
        <row r="1361">
          <cell r="C1361" t="str">
            <v>Līgums</v>
          </cell>
          <cell r="D1361" t="str">
            <v>9.2.4.2/16/I/033</v>
          </cell>
        </row>
        <row r="1362">
          <cell r="C1362" t="str">
            <v>Līgums</v>
          </cell>
          <cell r="D1362" t="str">
            <v>9.2.4.2/16/I/034</v>
          </cell>
        </row>
        <row r="1363">
          <cell r="C1363" t="str">
            <v>Līgums</v>
          </cell>
          <cell r="D1363" t="str">
            <v>9.2.4.2/16/I/035</v>
          </cell>
        </row>
        <row r="1364">
          <cell r="C1364" t="str">
            <v>Līgums</v>
          </cell>
          <cell r="D1364" t="str">
            <v>9.2.4.2/16/I/036</v>
          </cell>
        </row>
        <row r="1365">
          <cell r="C1365" t="str">
            <v>Līgums</v>
          </cell>
          <cell r="D1365" t="str">
            <v>9.2.4.2/16/I/037</v>
          </cell>
        </row>
        <row r="1366">
          <cell r="C1366" t="str">
            <v>Līgums</v>
          </cell>
          <cell r="D1366" t="str">
            <v>9.2.4.2/16/I/038</v>
          </cell>
        </row>
        <row r="1367">
          <cell r="C1367" t="str">
            <v>Līgums</v>
          </cell>
          <cell r="D1367" t="str">
            <v>9.2.4.2/16/I/039</v>
          </cell>
        </row>
        <row r="1368">
          <cell r="C1368" t="str">
            <v>Līgums</v>
          </cell>
          <cell r="D1368" t="str">
            <v>9.2.4.2/16/I/040</v>
          </cell>
        </row>
        <row r="1369">
          <cell r="C1369" t="str">
            <v>Līgums</v>
          </cell>
          <cell r="D1369" t="str">
            <v>9.2.4.2/16/I/041</v>
          </cell>
        </row>
        <row r="1370">
          <cell r="C1370" t="str">
            <v>Līgums</v>
          </cell>
          <cell r="D1370" t="str">
            <v>9.2.4.2/16/I/042</v>
          </cell>
        </row>
        <row r="1371">
          <cell r="C1371" t="str">
            <v>Līgums</v>
          </cell>
          <cell r="D1371" t="str">
            <v>9.2.4.2/16/I/043</v>
          </cell>
        </row>
        <row r="1372">
          <cell r="C1372" t="str">
            <v>Līgums</v>
          </cell>
          <cell r="D1372" t="str">
            <v>9.2.4.2/16/I/044</v>
          </cell>
        </row>
        <row r="1373">
          <cell r="C1373" t="str">
            <v>Līgums</v>
          </cell>
          <cell r="D1373" t="str">
            <v>9.2.4.2/16/I/045</v>
          </cell>
        </row>
        <row r="1374">
          <cell r="C1374" t="str">
            <v>Līgums</v>
          </cell>
          <cell r="D1374" t="str">
            <v>9.2.4.2/16/I/046</v>
          </cell>
        </row>
        <row r="1375">
          <cell r="C1375" t="str">
            <v>Līgums</v>
          </cell>
          <cell r="D1375" t="str">
            <v>9.2.4.2/16/I/047</v>
          </cell>
        </row>
        <row r="1376">
          <cell r="C1376" t="str">
            <v>Līgums</v>
          </cell>
          <cell r="D1376" t="str">
            <v>9.2.4.2/16/I/048</v>
          </cell>
        </row>
        <row r="1377">
          <cell r="C1377" t="str">
            <v>Līgums</v>
          </cell>
          <cell r="D1377" t="str">
            <v>9.2.4.2/16/I/049</v>
          </cell>
        </row>
        <row r="1378">
          <cell r="C1378" t="str">
            <v>Līgums</v>
          </cell>
          <cell r="D1378" t="str">
            <v>9.2.4.2/16/I/050</v>
          </cell>
        </row>
        <row r="1379">
          <cell r="C1379" t="str">
            <v>Līgums</v>
          </cell>
          <cell r="D1379" t="str">
            <v>9.2.4.2/16/I/051</v>
          </cell>
        </row>
        <row r="1380">
          <cell r="C1380" t="str">
            <v>Līgums</v>
          </cell>
          <cell r="D1380" t="str">
            <v>9.2.4.2/16/I/052</v>
          </cell>
        </row>
        <row r="1381">
          <cell r="C1381" t="str">
            <v>Līgums</v>
          </cell>
          <cell r="D1381" t="str">
            <v>9.2.4.2/16/I/053</v>
          </cell>
        </row>
        <row r="1382">
          <cell r="C1382" t="str">
            <v>Līgums</v>
          </cell>
          <cell r="D1382" t="str">
            <v>9.2.4.2/16/I/054</v>
          </cell>
        </row>
        <row r="1383">
          <cell r="C1383" t="str">
            <v>Līgums</v>
          </cell>
          <cell r="D1383" t="str">
            <v>9.2.4.2/16/I/055</v>
          </cell>
        </row>
        <row r="1384">
          <cell r="C1384" t="str">
            <v>Līgums</v>
          </cell>
          <cell r="D1384" t="str">
            <v>9.2.4.2/16/I/056</v>
          </cell>
        </row>
        <row r="1385">
          <cell r="C1385" t="str">
            <v>Līgums</v>
          </cell>
          <cell r="D1385" t="str">
            <v>9.2.4.2/16/I/057</v>
          </cell>
        </row>
        <row r="1386">
          <cell r="C1386" t="str">
            <v>Līgums</v>
          </cell>
          <cell r="D1386" t="str">
            <v>9.2.4.2/16/I/058</v>
          </cell>
        </row>
        <row r="1387">
          <cell r="C1387" t="str">
            <v>Līgums</v>
          </cell>
          <cell r="D1387" t="str">
            <v>9.2.4.2/16/I/059</v>
          </cell>
        </row>
        <row r="1388">
          <cell r="C1388" t="str">
            <v>Līgums</v>
          </cell>
          <cell r="D1388" t="str">
            <v>9.2.4.2/16/I/060</v>
          </cell>
        </row>
        <row r="1389">
          <cell r="C1389" t="str">
            <v>Līgums</v>
          </cell>
          <cell r="D1389" t="str">
            <v>9.2.4.2/16/I/061</v>
          </cell>
        </row>
        <row r="1390">
          <cell r="C1390" t="str">
            <v>Līgums</v>
          </cell>
          <cell r="D1390" t="str">
            <v>9.2.4.2/16/I/062</v>
          </cell>
        </row>
        <row r="1391">
          <cell r="C1391" t="str">
            <v>Līgums</v>
          </cell>
          <cell r="D1391" t="str">
            <v>9.2.4.2/16/I/063</v>
          </cell>
        </row>
        <row r="1392">
          <cell r="C1392" t="str">
            <v>Līgums</v>
          </cell>
          <cell r="D1392" t="str">
            <v>9.2.4.2/16/I/064</v>
          </cell>
        </row>
        <row r="1393">
          <cell r="C1393" t="str">
            <v>Līgums</v>
          </cell>
          <cell r="D1393" t="str">
            <v>9.2.4.2/16/I/065</v>
          </cell>
        </row>
        <row r="1394">
          <cell r="C1394" t="str">
            <v>Līgums</v>
          </cell>
          <cell r="D1394" t="str">
            <v>9.2.4.2/16/I/066</v>
          </cell>
        </row>
        <row r="1395">
          <cell r="C1395" t="str">
            <v>Līgums</v>
          </cell>
          <cell r="D1395" t="str">
            <v>9.2.4.2/16/I/067</v>
          </cell>
        </row>
        <row r="1396">
          <cell r="C1396" t="str">
            <v>Līgums</v>
          </cell>
          <cell r="D1396" t="str">
            <v>9.2.4.2/16/I/069</v>
          </cell>
        </row>
        <row r="1397">
          <cell r="C1397" t="str">
            <v>Līgums</v>
          </cell>
          <cell r="D1397" t="str">
            <v>9.2.4.2/16/I/070</v>
          </cell>
        </row>
        <row r="1398">
          <cell r="C1398" t="str">
            <v>Līgums</v>
          </cell>
          <cell r="D1398" t="str">
            <v>9.2.4.2/16/I/072</v>
          </cell>
        </row>
        <row r="1399">
          <cell r="C1399" t="str">
            <v>Līgums</v>
          </cell>
          <cell r="D1399" t="str">
            <v>9.2.4.2/16/I/073</v>
          </cell>
        </row>
        <row r="1400">
          <cell r="C1400" t="str">
            <v>Līgums</v>
          </cell>
          <cell r="D1400" t="str">
            <v>9.2.4.2/16/I/074</v>
          </cell>
        </row>
        <row r="1401">
          <cell r="C1401" t="str">
            <v>Līgums</v>
          </cell>
          <cell r="D1401" t="str">
            <v>9.2.4.2/16/I/075</v>
          </cell>
        </row>
        <row r="1402">
          <cell r="C1402" t="str">
            <v>Līgums</v>
          </cell>
          <cell r="D1402" t="str">
            <v>9.2.4.2/16/I/076</v>
          </cell>
        </row>
        <row r="1403">
          <cell r="C1403" t="str">
            <v>Līgums</v>
          </cell>
          <cell r="D1403" t="str">
            <v>9.2.4.2/16/I/077</v>
          </cell>
        </row>
        <row r="1404">
          <cell r="C1404" t="str">
            <v>Līgums</v>
          </cell>
          <cell r="D1404" t="str">
            <v>9.2.4.2/16/I/078</v>
          </cell>
        </row>
        <row r="1405">
          <cell r="C1405" t="str">
            <v>Līgums</v>
          </cell>
          <cell r="D1405" t="str">
            <v>9.2.4.2/16/I/079</v>
          </cell>
        </row>
        <row r="1406">
          <cell r="C1406" t="str">
            <v>Līgums</v>
          </cell>
          <cell r="D1406" t="str">
            <v>9.2.4.2/16/I/080</v>
          </cell>
        </row>
        <row r="1407">
          <cell r="C1407" t="str">
            <v>Līgums</v>
          </cell>
          <cell r="D1407" t="str">
            <v>9.2.4.2/16/I/081</v>
          </cell>
        </row>
        <row r="1408">
          <cell r="C1408" t="str">
            <v>Līgums</v>
          </cell>
          <cell r="D1408" t="str">
            <v>9.2.4.2/16/I/082</v>
          </cell>
        </row>
        <row r="1409">
          <cell r="C1409" t="str">
            <v>Līgums</v>
          </cell>
          <cell r="D1409" t="str">
            <v>9.2.4.2/16/I/083</v>
          </cell>
        </row>
        <row r="1410">
          <cell r="C1410" t="str">
            <v>Līgums</v>
          </cell>
          <cell r="D1410" t="str">
            <v>9.2.4.2/16/I/084</v>
          </cell>
        </row>
        <row r="1411">
          <cell r="C1411" t="str">
            <v>Līgums</v>
          </cell>
          <cell r="D1411" t="str">
            <v>9.2.4.2/16/I/085</v>
          </cell>
        </row>
        <row r="1412">
          <cell r="C1412" t="str">
            <v>Līgums</v>
          </cell>
          <cell r="D1412" t="str">
            <v>9.2.4.2/16/I/086</v>
          </cell>
        </row>
        <row r="1413">
          <cell r="C1413" t="str">
            <v>Līgums</v>
          </cell>
          <cell r="D1413" t="str">
            <v>9.2.4.2/16/I/087</v>
          </cell>
        </row>
        <row r="1414">
          <cell r="C1414" t="str">
            <v>Līgums</v>
          </cell>
          <cell r="D1414" t="str">
            <v>9.2.4.2/16/I/088</v>
          </cell>
        </row>
        <row r="1415">
          <cell r="C1415" t="str">
            <v>Līgums</v>
          </cell>
          <cell r="D1415" t="str">
            <v>9.2.4.2/16/I/089</v>
          </cell>
        </row>
        <row r="1416">
          <cell r="C1416" t="str">
            <v>Līgums</v>
          </cell>
          <cell r="D1416" t="str">
            <v>9.2.4.2/16/I/090</v>
          </cell>
        </row>
        <row r="1417">
          <cell r="C1417" t="str">
            <v>Līgums</v>
          </cell>
          <cell r="D1417" t="str">
            <v>9.2.4.2/16/I/091</v>
          </cell>
        </row>
        <row r="1418">
          <cell r="C1418" t="str">
            <v>Līgums</v>
          </cell>
          <cell r="D1418" t="str">
            <v>9.2.4.2/16/I/092</v>
          </cell>
        </row>
        <row r="1419">
          <cell r="C1419" t="str">
            <v>Līgums</v>
          </cell>
          <cell r="D1419" t="str">
            <v>9.2.4.2/16/I/094</v>
          </cell>
        </row>
        <row r="1420">
          <cell r="C1420" t="str">
            <v>Līgums</v>
          </cell>
          <cell r="D1420" t="str">
            <v>9.2.4.2/16/I/095</v>
          </cell>
        </row>
        <row r="1421">
          <cell r="C1421" t="str">
            <v>Līgums</v>
          </cell>
          <cell r="D1421" t="str">
            <v>9.2.4.2/16/I/097</v>
          </cell>
        </row>
        <row r="1422">
          <cell r="C1422" t="str">
            <v>Līgums</v>
          </cell>
          <cell r="D1422" t="str">
            <v>9.2.4.2/16/I/098</v>
          </cell>
        </row>
        <row r="1423">
          <cell r="C1423" t="str">
            <v>Līgums</v>
          </cell>
          <cell r="D1423" t="str">
            <v>9.2.4.2/16/I/099</v>
          </cell>
        </row>
        <row r="1424">
          <cell r="C1424" t="str">
            <v>Līgums</v>
          </cell>
          <cell r="D1424" t="str">
            <v>9.2.4.2/16/I/100</v>
          </cell>
        </row>
        <row r="1425">
          <cell r="C1425" t="str">
            <v>Līgums</v>
          </cell>
          <cell r="D1425" t="str">
            <v>9.2.4.2/16/I/101</v>
          </cell>
        </row>
        <row r="1426">
          <cell r="C1426" t="str">
            <v>Līgums</v>
          </cell>
          <cell r="D1426" t="str">
            <v>9.2.4.2/16/I/102</v>
          </cell>
        </row>
        <row r="1427">
          <cell r="C1427" t="str">
            <v>Līgums</v>
          </cell>
          <cell r="D1427" t="str">
            <v>9.2.4.2/16/I/103</v>
          </cell>
        </row>
        <row r="1428">
          <cell r="C1428" t="str">
            <v>Līgums</v>
          </cell>
          <cell r="D1428" t="str">
            <v>9.2.4.2/16/I/104</v>
          </cell>
        </row>
        <row r="1429">
          <cell r="C1429" t="str">
            <v>Līgums</v>
          </cell>
          <cell r="D1429" t="str">
            <v>9.2.4.2/16/I/105</v>
          </cell>
        </row>
        <row r="1430">
          <cell r="C1430" t="str">
            <v>Līgums</v>
          </cell>
          <cell r="D1430" t="str">
            <v>9.2.4.2/16/I/106</v>
          </cell>
        </row>
        <row r="1431">
          <cell r="C1431" t="str">
            <v>Līgums</v>
          </cell>
          <cell r="D1431" t="str">
            <v>9.2.4.1/16/I/001</v>
          </cell>
        </row>
        <row r="1432">
          <cell r="C1432" t="str">
            <v>Līgums</v>
          </cell>
          <cell r="D1432" t="str">
            <v>9.2.5.0/17/I/001</v>
          </cell>
        </row>
        <row r="1433">
          <cell r="C1433" t="str">
            <v>Līgums</v>
          </cell>
          <cell r="D1433" t="str">
            <v>9.2.6.0/17/I/001</v>
          </cell>
        </row>
        <row r="1434">
          <cell r="C1434" t="str">
            <v>Līgums</v>
          </cell>
          <cell r="D1434" t="str">
            <v>9.3.1.2/16/I/001</v>
          </cell>
        </row>
        <row r="1435">
          <cell r="C1435" t="str">
            <v>Apstiprināts</v>
          </cell>
          <cell r="D1435" t="str">
            <v>9.3.2.0/17/I/012</v>
          </cell>
        </row>
        <row r="1436">
          <cell r="C1436" t="str">
            <v>Līgums</v>
          </cell>
          <cell r="D1436" t="str">
            <v>9.3.2.0/17/I/001</v>
          </cell>
        </row>
        <row r="1437">
          <cell r="C1437" t="str">
            <v>Līgums</v>
          </cell>
          <cell r="D1437" t="str">
            <v>9.3.2.0/17/I/002</v>
          </cell>
        </row>
        <row r="1438">
          <cell r="C1438" t="str">
            <v>Līgums</v>
          </cell>
          <cell r="D1438" t="str">
            <v>9.3.2.0/17/I/003</v>
          </cell>
        </row>
        <row r="1439">
          <cell r="C1439" t="str">
            <v>Līgums</v>
          </cell>
          <cell r="D1439" t="str">
            <v>9.3.2.0/17/I/004</v>
          </cell>
        </row>
        <row r="1440">
          <cell r="C1440" t="str">
            <v>Līgums</v>
          </cell>
          <cell r="D1440" t="str">
            <v>9.3.2.0/17/I/005</v>
          </cell>
        </row>
        <row r="1441">
          <cell r="C1441" t="str">
            <v>Līgums</v>
          </cell>
          <cell r="D1441" t="str">
            <v>9.3.2.0/17/I/006</v>
          </cell>
        </row>
        <row r="1442">
          <cell r="C1442" t="str">
            <v>Līgums</v>
          </cell>
          <cell r="D1442" t="str">
            <v>9.3.2.0/17/I/007</v>
          </cell>
        </row>
        <row r="1443">
          <cell r="C1443" t="str">
            <v>Līgums</v>
          </cell>
          <cell r="D1443" t="str">
            <v>9.3.2.0/17/I/008</v>
          </cell>
        </row>
        <row r="1444">
          <cell r="C1444" t="str">
            <v>Apstiprināts ar nosacījumu 2</v>
          </cell>
          <cell r="D1444" t="str">
            <v>9.3.2.0/17/I/009</v>
          </cell>
        </row>
        <row r="1445">
          <cell r="C1445" t="str">
            <v>Apstiprināts ar nosacījumu 2</v>
          </cell>
          <cell r="D1445" t="str">
            <v>9.3.2.0/17/I/010</v>
          </cell>
        </row>
        <row r="1446">
          <cell r="C1446" t="str">
            <v>Apstiprināts ar nosacījumu 2</v>
          </cell>
          <cell r="D1446" t="str">
            <v>9.3.2.0/17/I/011</v>
          </cell>
        </row>
        <row r="1447">
          <cell r="C1447" t="str">
            <v>Apstiprināts ar nosacījumu</v>
          </cell>
          <cell r="D1447" t="str">
            <v>9.3.2.0/17/I/013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sejuma_sanemeja_prognozes"/>
      <sheetName val="EM_rezerves_ēkas_4.2.1."/>
      <sheetName val="MP iesniegšanas prognozes"/>
      <sheetName val="MP iesniegšana"/>
      <sheetName val="SI2018_izpilde_PV_Fonds"/>
      <sheetName val="PIMPIG_AV"/>
      <sheetName val="PIMPIG_SP"/>
      <sheetName val="PIMPIG_2019-2023_SN"/>
      <sheetName val="Avansi"/>
      <sheetName val="atlases_statu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ow r="3">
          <cell r="C3" t="str">
            <v>Projekta statuss</v>
          </cell>
          <cell r="D3" t="str">
            <v>Finansējuma avots</v>
          </cell>
        </row>
        <row r="4">
          <cell r="D4"/>
        </row>
        <row r="5">
          <cell r="D5"/>
        </row>
        <row r="6">
          <cell r="D6" t="str">
            <v>Projekts</v>
          </cell>
        </row>
        <row r="7">
          <cell r="D7" t="str">
            <v>1.1.1.1/16/A/002</v>
          </cell>
        </row>
        <row r="8">
          <cell r="D8" t="str">
            <v>1.1.1.1/16/A/005</v>
          </cell>
        </row>
        <row r="9">
          <cell r="D9" t="str">
            <v>1.1.1.1/16/A/006</v>
          </cell>
        </row>
        <row r="10">
          <cell r="D10" t="str">
            <v>1.1.1.1/16/A/009</v>
          </cell>
        </row>
        <row r="11">
          <cell r="D11" t="str">
            <v>1.1.1.1/16/A/011</v>
          </cell>
        </row>
        <row r="12">
          <cell r="D12" t="str">
            <v>1.1.1.1/16/A/014</v>
          </cell>
        </row>
        <row r="13">
          <cell r="D13" t="str">
            <v>1.1.1.1/16/A/017</v>
          </cell>
        </row>
        <row r="14">
          <cell r="D14" t="str">
            <v>1.1.1.1/16/A/018</v>
          </cell>
        </row>
        <row r="15">
          <cell r="D15" t="str">
            <v>1.1.1.1/16/A/019</v>
          </cell>
        </row>
        <row r="16">
          <cell r="D16" t="str">
            <v>1.1.1.1/16/A/021</v>
          </cell>
        </row>
        <row r="17">
          <cell r="D17" t="str">
            <v>1.1.1.1/16/A/022</v>
          </cell>
        </row>
        <row r="18">
          <cell r="D18" t="str">
            <v>1.1.1.1/16/A/023</v>
          </cell>
        </row>
        <row r="19">
          <cell r="D19" t="str">
            <v>1.1.1.1/16/A/024</v>
          </cell>
        </row>
        <row r="20">
          <cell r="D20" t="str">
            <v>1.1.1.1/16/A/026</v>
          </cell>
        </row>
        <row r="21">
          <cell r="D21" t="str">
            <v>1.1.1.1/16/A/027</v>
          </cell>
        </row>
        <row r="22">
          <cell r="D22" t="str">
            <v>1.1.1.1/16/A/028</v>
          </cell>
        </row>
        <row r="23">
          <cell r="D23" t="str">
            <v>1.1.1.1/16/A/029</v>
          </cell>
        </row>
        <row r="24">
          <cell r="D24" t="str">
            <v>1.1.1.1/16/A/030</v>
          </cell>
        </row>
        <row r="25">
          <cell r="D25" t="str">
            <v>1.1.1.1/16/A/032</v>
          </cell>
        </row>
        <row r="26">
          <cell r="D26" t="str">
            <v>1.1.1.1/16/A/033</v>
          </cell>
        </row>
        <row r="27">
          <cell r="D27" t="str">
            <v>1.1.1.1/16/A/034</v>
          </cell>
        </row>
        <row r="28">
          <cell r="D28" t="str">
            <v>1.1.1.1/16/A/035</v>
          </cell>
        </row>
        <row r="29">
          <cell r="D29" t="str">
            <v>1.1.1.1/16/A/036</v>
          </cell>
        </row>
        <row r="30">
          <cell r="D30" t="str">
            <v>1.1.1.1/16/A/037</v>
          </cell>
        </row>
        <row r="31">
          <cell r="D31" t="str">
            <v>1.1.1.1/16/A/038</v>
          </cell>
        </row>
        <row r="32">
          <cell r="D32" t="str">
            <v>1.1.1.1/16/A/039</v>
          </cell>
        </row>
        <row r="33">
          <cell r="D33" t="str">
            <v>1.1.1.1/16/A/041</v>
          </cell>
        </row>
        <row r="34">
          <cell r="D34" t="str">
            <v>1.1.1.1/16/A/043</v>
          </cell>
        </row>
        <row r="35">
          <cell r="D35" t="str">
            <v>1.1.1.1/16/A/045</v>
          </cell>
        </row>
        <row r="36">
          <cell r="D36" t="str">
            <v>1.1.1.1/16/A/049</v>
          </cell>
        </row>
        <row r="37">
          <cell r="D37" t="str">
            <v>1.1.1.1/16/A/051</v>
          </cell>
        </row>
        <row r="38">
          <cell r="D38" t="str">
            <v>1.1.1.1/16/A/052</v>
          </cell>
        </row>
        <row r="39">
          <cell r="D39" t="str">
            <v>1.1.1.1/16/A/053</v>
          </cell>
        </row>
        <row r="40">
          <cell r="D40" t="str">
            <v>1.1.1.1/16/A/056</v>
          </cell>
        </row>
        <row r="41">
          <cell r="D41" t="str">
            <v>1.1.1.1/16/A/057</v>
          </cell>
        </row>
        <row r="42">
          <cell r="D42" t="str">
            <v>1.1.1.1/16/A/058</v>
          </cell>
        </row>
        <row r="43">
          <cell r="D43" t="str">
            <v>1.1.1.1/16/A/059</v>
          </cell>
        </row>
        <row r="44">
          <cell r="D44" t="str">
            <v>1.1.1.1/16/A/060</v>
          </cell>
        </row>
        <row r="45">
          <cell r="D45" t="str">
            <v>1.1.1.1/16/A/061</v>
          </cell>
        </row>
        <row r="46">
          <cell r="D46" t="str">
            <v>1.1.1.1/16/A/062</v>
          </cell>
        </row>
        <row r="47">
          <cell r="D47" t="str">
            <v>1.1.1.1/16/A/063</v>
          </cell>
        </row>
        <row r="48">
          <cell r="D48" t="str">
            <v>1.1.1.1/16/A/064</v>
          </cell>
        </row>
        <row r="49">
          <cell r="D49" t="str">
            <v>1.1.1.1/16/A/067</v>
          </cell>
        </row>
        <row r="50">
          <cell r="D50" t="str">
            <v>1.1.1.1/16/A/068</v>
          </cell>
        </row>
        <row r="51">
          <cell r="D51" t="str">
            <v>1.1.1.1/16/A/069</v>
          </cell>
        </row>
        <row r="52">
          <cell r="D52" t="str">
            <v>1.1.1.1/16/A/070</v>
          </cell>
        </row>
        <row r="53">
          <cell r="D53" t="str">
            <v>1.1.1.1/16/A/071</v>
          </cell>
        </row>
        <row r="54">
          <cell r="D54" t="str">
            <v>1.1.1.1/16/A/074</v>
          </cell>
        </row>
        <row r="55">
          <cell r="D55" t="str">
            <v>1.1.1.1/16/A/075</v>
          </cell>
        </row>
        <row r="56">
          <cell r="D56" t="str">
            <v>1.1.1.1/16/A/076</v>
          </cell>
        </row>
        <row r="57">
          <cell r="D57" t="str">
            <v>1.1.1.1/16/A/080</v>
          </cell>
        </row>
        <row r="58">
          <cell r="D58" t="str">
            <v>1.1.1.1/16/A/081</v>
          </cell>
        </row>
        <row r="59">
          <cell r="D59" t="str">
            <v>1.1.1.1/16/A/082</v>
          </cell>
        </row>
        <row r="60">
          <cell r="D60" t="str">
            <v>1.1.1.1/16/A/083</v>
          </cell>
        </row>
        <row r="61">
          <cell r="D61" t="str">
            <v>1.1.1.1/16/A/084</v>
          </cell>
        </row>
        <row r="62">
          <cell r="D62" t="str">
            <v>1.1.1.1/16/A/086</v>
          </cell>
        </row>
        <row r="63">
          <cell r="D63" t="str">
            <v>1.1.1.1/16/A/087</v>
          </cell>
        </row>
        <row r="64">
          <cell r="D64" t="str">
            <v>1.1.1.1/16/A/088</v>
          </cell>
        </row>
        <row r="65">
          <cell r="D65" t="str">
            <v>1.1.1.1/16/A/089</v>
          </cell>
        </row>
        <row r="66">
          <cell r="D66" t="str">
            <v>1.1.1.1/16/A/090</v>
          </cell>
        </row>
        <row r="67">
          <cell r="D67" t="str">
            <v>1.1.1.1/16/A/092</v>
          </cell>
        </row>
        <row r="68">
          <cell r="D68" t="str">
            <v>1.1.1.1/16/A/093</v>
          </cell>
        </row>
        <row r="69">
          <cell r="D69" t="str">
            <v>1.1.1.1/16/A/095</v>
          </cell>
        </row>
        <row r="70">
          <cell r="D70" t="str">
            <v>1.1.1.1/16/A/096</v>
          </cell>
        </row>
        <row r="71">
          <cell r="D71" t="str">
            <v>1.1.1.1/16/A/098</v>
          </cell>
        </row>
        <row r="72">
          <cell r="D72" t="str">
            <v>1.1.1.1/16/A/099</v>
          </cell>
        </row>
        <row r="73">
          <cell r="D73" t="str">
            <v>1.1.1.1/16/A/100</v>
          </cell>
        </row>
        <row r="74">
          <cell r="D74" t="str">
            <v>1.1.1.1/16/A/102</v>
          </cell>
        </row>
        <row r="75">
          <cell r="D75" t="str">
            <v>1.1.1.1/16/A/103</v>
          </cell>
        </row>
        <row r="76">
          <cell r="D76" t="str">
            <v>1.1.1.1/16/A/105</v>
          </cell>
        </row>
        <row r="77">
          <cell r="D77" t="str">
            <v>1.1.1.1/16/A/106</v>
          </cell>
        </row>
        <row r="78">
          <cell r="D78" t="str">
            <v>1.1.1.1/16/A/108</v>
          </cell>
        </row>
        <row r="79">
          <cell r="D79" t="str">
            <v>1.1.1.1/16/A/109</v>
          </cell>
        </row>
        <row r="80">
          <cell r="D80" t="str">
            <v>1.1.1.1/16/A/110</v>
          </cell>
        </row>
        <row r="81">
          <cell r="D81" t="str">
            <v>1.1.1.1/16/A/111</v>
          </cell>
        </row>
        <row r="82">
          <cell r="D82" t="str">
            <v>1.1.1.1/16/A/112</v>
          </cell>
        </row>
        <row r="83">
          <cell r="D83" t="str">
            <v>1.1.1.1/16/A/114</v>
          </cell>
        </row>
        <row r="84">
          <cell r="D84" t="str">
            <v>1.1.1.1/16/A/115</v>
          </cell>
        </row>
        <row r="85">
          <cell r="D85" t="str">
            <v>1.1.1.1/16/A/116</v>
          </cell>
        </row>
        <row r="86">
          <cell r="D86" t="str">
            <v>1.1.1.1/16/A/117</v>
          </cell>
        </row>
        <row r="87">
          <cell r="D87" t="str">
            <v>1.1.1.1/16/A/118</v>
          </cell>
        </row>
        <row r="88">
          <cell r="D88" t="str">
            <v>1.1.1.1/16/A/119</v>
          </cell>
        </row>
        <row r="89">
          <cell r="D89" t="str">
            <v>1.1.1.1/16/A/120</v>
          </cell>
        </row>
        <row r="90">
          <cell r="D90" t="str">
            <v>1.1.1.1/16/A/121</v>
          </cell>
        </row>
        <row r="91">
          <cell r="D91" t="str">
            <v>1.1.1.1/16/A/122</v>
          </cell>
        </row>
        <row r="92">
          <cell r="D92" t="str">
            <v>1.1.1.1/16/A/123</v>
          </cell>
        </row>
        <row r="93">
          <cell r="D93" t="str">
            <v>1.1.1.1/16/A/124</v>
          </cell>
        </row>
        <row r="94">
          <cell r="D94" t="str">
            <v>1.1.1.1/16/A/125</v>
          </cell>
        </row>
        <row r="95">
          <cell r="D95" t="str">
            <v>1.1.1.1/16/A/126</v>
          </cell>
        </row>
        <row r="96">
          <cell r="D96" t="str">
            <v>1.1.1.1/16/A/127</v>
          </cell>
        </row>
        <row r="97">
          <cell r="D97" t="str">
            <v>1.1.1.1/16/A/128</v>
          </cell>
        </row>
        <row r="98">
          <cell r="D98" t="str">
            <v>1.1.1.1/16/A/130</v>
          </cell>
        </row>
        <row r="99">
          <cell r="D99" t="str">
            <v>1.1.1.1/16/A/132</v>
          </cell>
        </row>
        <row r="100">
          <cell r="D100" t="str">
            <v>1.1.1.1/16/A/134</v>
          </cell>
        </row>
        <row r="101">
          <cell r="D101" t="str">
            <v>1.1.1.1/16/A/136</v>
          </cell>
        </row>
        <row r="102">
          <cell r="D102" t="str">
            <v>1.1.1.1/16/A/137</v>
          </cell>
        </row>
        <row r="103">
          <cell r="D103" t="str">
            <v>1.1.1.1/16/A/138</v>
          </cell>
        </row>
        <row r="104">
          <cell r="D104" t="str">
            <v>1.1.1.1/16/A/139</v>
          </cell>
        </row>
        <row r="105">
          <cell r="D105" t="str">
            <v>1.1.1.1/16/A/140</v>
          </cell>
        </row>
        <row r="106">
          <cell r="D106" t="str">
            <v>1.1.1.1/16/A/142</v>
          </cell>
        </row>
        <row r="107">
          <cell r="D107" t="str">
            <v>1.1.1.1/16/A/143</v>
          </cell>
        </row>
        <row r="108">
          <cell r="D108" t="str">
            <v>1.1.1.1/16/A/145</v>
          </cell>
        </row>
        <row r="109">
          <cell r="D109" t="str">
            <v>1.1.1.1/16/A/146</v>
          </cell>
        </row>
        <row r="110">
          <cell r="D110" t="str">
            <v>1.1.1.1/16/A/149</v>
          </cell>
        </row>
        <row r="111">
          <cell r="D111" t="str">
            <v>1.1.1.1/16/A/150</v>
          </cell>
        </row>
        <row r="112">
          <cell r="D112" t="str">
            <v>1.1.1.1/16/A/151</v>
          </cell>
        </row>
        <row r="113">
          <cell r="D113" t="str">
            <v>1.1.1.1/16/A/152</v>
          </cell>
        </row>
        <row r="114">
          <cell r="D114" t="str">
            <v>1.1.1.1/16/A/153</v>
          </cell>
        </row>
        <row r="115">
          <cell r="D115" t="str">
            <v>1.1.1.1/16/A/155</v>
          </cell>
        </row>
        <row r="116">
          <cell r="D116" t="str">
            <v>1.1.1.1/16/A/156</v>
          </cell>
        </row>
        <row r="117">
          <cell r="D117" t="str">
            <v>1.1.1.1/16/A/157</v>
          </cell>
        </row>
        <row r="118">
          <cell r="D118" t="str">
            <v>1.1.1.1/16/A/158</v>
          </cell>
        </row>
        <row r="119">
          <cell r="D119" t="str">
            <v>1.1.1.1/16/A/159</v>
          </cell>
        </row>
        <row r="120">
          <cell r="D120" t="str">
            <v>1.1.1.1/16/A/161</v>
          </cell>
        </row>
        <row r="121">
          <cell r="D121" t="str">
            <v>1.1.1.1/16/A/162</v>
          </cell>
        </row>
        <row r="122">
          <cell r="D122" t="str">
            <v>1.1.1.1/16/A/163</v>
          </cell>
        </row>
        <row r="123">
          <cell r="D123" t="str">
            <v>1.1.1.1/16/A/164</v>
          </cell>
        </row>
        <row r="124">
          <cell r="D124" t="str">
            <v>1.1.1.1/16/A/166</v>
          </cell>
        </row>
        <row r="125">
          <cell r="D125" t="str">
            <v>1.1.1.1/16/A/167</v>
          </cell>
        </row>
        <row r="126">
          <cell r="D126" t="str">
            <v>1.1.1.1/16/A/168</v>
          </cell>
        </row>
        <row r="127">
          <cell r="D127" t="str">
            <v>1.1.1.1/16/A/169</v>
          </cell>
        </row>
        <row r="128">
          <cell r="D128" t="str">
            <v>1.1.1.1/16/A/170</v>
          </cell>
        </row>
        <row r="129">
          <cell r="D129" t="str">
            <v>1.1.1.1/16/A/171</v>
          </cell>
        </row>
        <row r="130">
          <cell r="D130" t="str">
            <v>1.1.1.1/16/A/172</v>
          </cell>
        </row>
        <row r="131">
          <cell r="D131" t="str">
            <v>1.1.1.1/16/A/173</v>
          </cell>
        </row>
        <row r="132">
          <cell r="D132" t="str">
            <v>1.1.1.1/16/A/175</v>
          </cell>
        </row>
        <row r="133">
          <cell r="D133" t="str">
            <v>1.1.1.1/16/A/176</v>
          </cell>
        </row>
        <row r="134">
          <cell r="D134" t="str">
            <v>1.1.1.1/16/A/177</v>
          </cell>
        </row>
        <row r="135">
          <cell r="D135" t="str">
            <v>1.1.1.1/16/A/178</v>
          </cell>
        </row>
        <row r="136">
          <cell r="D136" t="str">
            <v>1.1.1.1/16/A/179</v>
          </cell>
        </row>
        <row r="137">
          <cell r="D137" t="str">
            <v>1.1.1.1/16/A/180</v>
          </cell>
        </row>
        <row r="138">
          <cell r="D138" t="str">
            <v>1.1.1.1/16/A/181</v>
          </cell>
        </row>
        <row r="139">
          <cell r="D139" t="str">
            <v>1.1.1.1/16/A/183</v>
          </cell>
        </row>
        <row r="140">
          <cell r="D140" t="str">
            <v>1.1.1.1/16/A/184</v>
          </cell>
        </row>
        <row r="141">
          <cell r="D141" t="str">
            <v>1.1.1.1/16/A/186</v>
          </cell>
        </row>
        <row r="142">
          <cell r="D142" t="str">
            <v>1.1.1.1/16/A/187</v>
          </cell>
        </row>
        <row r="143">
          <cell r="D143" t="str">
            <v>1.1.1.1/16/A/188</v>
          </cell>
        </row>
        <row r="144">
          <cell r="D144" t="str">
            <v>1.1.1.1/16/A/189</v>
          </cell>
        </row>
        <row r="145">
          <cell r="D145" t="str">
            <v>1.1.1.1/16/A/190</v>
          </cell>
        </row>
        <row r="146">
          <cell r="D146" t="str">
            <v>1.1.1.1/16/A/191</v>
          </cell>
        </row>
        <row r="147">
          <cell r="D147" t="str">
            <v>1.1.1.1/16/A/193</v>
          </cell>
        </row>
        <row r="148">
          <cell r="D148" t="str">
            <v>1.1.1.1/16/A/194</v>
          </cell>
        </row>
        <row r="149">
          <cell r="D149" t="str">
            <v>1.1.1.1/16/A/195</v>
          </cell>
        </row>
        <row r="150">
          <cell r="D150" t="str">
            <v>1.1.1.1/16/A/196</v>
          </cell>
        </row>
        <row r="151">
          <cell r="D151" t="str">
            <v>1.1.1.1/16/A/198</v>
          </cell>
        </row>
        <row r="152">
          <cell r="D152" t="str">
            <v>1.1.1.1/16/A/199</v>
          </cell>
        </row>
        <row r="153">
          <cell r="D153" t="str">
            <v>1.1.1.1/16/A/200</v>
          </cell>
        </row>
        <row r="154">
          <cell r="D154" t="str">
            <v>1.1.1.1/16/A/201</v>
          </cell>
        </row>
        <row r="155">
          <cell r="D155" t="str">
            <v>1.1.1.1/16/A/202</v>
          </cell>
        </row>
        <row r="156">
          <cell r="D156" t="str">
            <v>1.1.1.1/16/A/204</v>
          </cell>
        </row>
        <row r="157">
          <cell r="D157" t="str">
            <v>1.1.1.1/16/A/205</v>
          </cell>
        </row>
        <row r="158">
          <cell r="D158" t="str">
            <v>1.1.1.1/16/A/206</v>
          </cell>
        </row>
        <row r="159">
          <cell r="D159" t="str">
            <v>1.1.1.1/16/A/207</v>
          </cell>
        </row>
        <row r="160">
          <cell r="D160" t="str">
            <v>1.1.1.1/16/A/208</v>
          </cell>
        </row>
        <row r="161">
          <cell r="D161" t="str">
            <v>1.1.1.1/16/A/209</v>
          </cell>
        </row>
        <row r="162">
          <cell r="D162" t="str">
            <v>1.1.1.1/16/A/210</v>
          </cell>
        </row>
        <row r="163">
          <cell r="D163" t="str">
            <v>1.1.1.1/16/A/212</v>
          </cell>
        </row>
        <row r="164">
          <cell r="D164" t="str">
            <v>1.1.1.1/16/A/214</v>
          </cell>
        </row>
        <row r="165">
          <cell r="D165" t="str">
            <v>1.1.1.1/16/A/216</v>
          </cell>
        </row>
        <row r="166">
          <cell r="D166" t="str">
            <v>1.1.1.1/16/A/217</v>
          </cell>
        </row>
        <row r="167">
          <cell r="D167" t="str">
            <v>1.1.1.1/16/A/218</v>
          </cell>
        </row>
        <row r="168">
          <cell r="D168" t="str">
            <v>1.1.1.1/16/A/220</v>
          </cell>
        </row>
        <row r="169">
          <cell r="D169" t="str">
            <v>1.1.1.1/16/A/221</v>
          </cell>
        </row>
        <row r="170">
          <cell r="D170" t="str">
            <v>1.1.1.1/16/A/222</v>
          </cell>
        </row>
        <row r="171">
          <cell r="D171" t="str">
            <v>1.1.1.1/16/A/223</v>
          </cell>
        </row>
        <row r="172">
          <cell r="D172" t="str">
            <v>1.1.1.1/16/A/224</v>
          </cell>
        </row>
        <row r="173">
          <cell r="D173" t="str">
            <v>1.1.1.1/16/A/225</v>
          </cell>
        </row>
        <row r="174">
          <cell r="D174" t="str">
            <v>1.1.1.1/16/A/226</v>
          </cell>
        </row>
        <row r="175">
          <cell r="D175" t="str">
            <v>1.1.1.1/16/A/227</v>
          </cell>
        </row>
        <row r="176">
          <cell r="D176" t="str">
            <v>1.1.1.1/16/A/228</v>
          </cell>
        </row>
        <row r="177">
          <cell r="D177" t="str">
            <v>1.1.1.1/16/A/229</v>
          </cell>
        </row>
        <row r="178">
          <cell r="D178" t="str">
            <v>1.1.1.1/16/A/230</v>
          </cell>
        </row>
        <row r="179">
          <cell r="D179" t="str">
            <v>1.1.1.1/16/A/231</v>
          </cell>
        </row>
        <row r="180">
          <cell r="D180" t="str">
            <v>1.1.1.1/16/A/232</v>
          </cell>
        </row>
        <row r="181">
          <cell r="D181" t="str">
            <v>1.1.1.1/16/A/233</v>
          </cell>
        </row>
        <row r="182">
          <cell r="D182" t="str">
            <v>1.1.1.1/16/A/235</v>
          </cell>
        </row>
        <row r="183">
          <cell r="D183" t="str">
            <v>1.1.1.1/16/A/236</v>
          </cell>
        </row>
        <row r="184">
          <cell r="D184" t="str">
            <v>1.1.1.1/16/A/237</v>
          </cell>
        </row>
        <row r="185">
          <cell r="D185" t="str">
            <v>1.1.1.1/16/A/238</v>
          </cell>
        </row>
        <row r="186">
          <cell r="D186" t="str">
            <v>1.1.1.1/16/A/239</v>
          </cell>
        </row>
        <row r="187">
          <cell r="D187" t="str">
            <v>1.1.1.1/16/A/240</v>
          </cell>
        </row>
        <row r="188">
          <cell r="D188" t="str">
            <v>1.1.1.1/16/A/241</v>
          </cell>
        </row>
        <row r="189">
          <cell r="D189" t="str">
            <v>1.1.1.1/16/A/242</v>
          </cell>
        </row>
        <row r="190">
          <cell r="D190" t="str">
            <v>1.1.1.1/16/A/243</v>
          </cell>
        </row>
        <row r="191">
          <cell r="D191" t="str">
            <v>1.1.1.1/16/A/244</v>
          </cell>
        </row>
        <row r="192">
          <cell r="D192" t="str">
            <v>1.1.1.1/16/A/245</v>
          </cell>
        </row>
        <row r="193">
          <cell r="D193" t="str">
            <v>1.1.1.1/16/A/246</v>
          </cell>
        </row>
        <row r="194">
          <cell r="D194" t="str">
            <v>1.1.1.1/16/A/247</v>
          </cell>
        </row>
        <row r="195">
          <cell r="D195" t="str">
            <v>1.1.1.1/16/A/248</v>
          </cell>
        </row>
        <row r="196">
          <cell r="D196" t="str">
            <v>1.1.1.1/16/A/249</v>
          </cell>
        </row>
        <row r="197">
          <cell r="D197" t="str">
            <v>1.1.1.1/16/A/250</v>
          </cell>
        </row>
        <row r="198">
          <cell r="D198" t="str">
            <v>1.1.1.1/16/A/251</v>
          </cell>
        </row>
        <row r="199">
          <cell r="D199" t="str">
            <v>1.1.1.1/16/A/253</v>
          </cell>
        </row>
        <row r="200">
          <cell r="D200" t="str">
            <v>1.1.1.1/16/A/254</v>
          </cell>
        </row>
        <row r="201">
          <cell r="D201" t="str">
            <v>1.1.1.1/16/A/255</v>
          </cell>
        </row>
        <row r="202">
          <cell r="D202" t="str">
            <v>1.1.1.1/16/A/262</v>
          </cell>
        </row>
        <row r="203">
          <cell r="D203" t="str">
            <v>1.1.1.1/16/A/263</v>
          </cell>
        </row>
        <row r="204">
          <cell r="D204" t="str">
            <v>1.1.1.1/16/A/264</v>
          </cell>
        </row>
        <row r="205">
          <cell r="D205" t="str">
            <v>1.1.1.1/16/A/265</v>
          </cell>
        </row>
        <row r="206">
          <cell r="D206" t="str">
            <v>1.1.1.1/16/A/266</v>
          </cell>
        </row>
        <row r="207">
          <cell r="D207" t="str">
            <v>1.1.1.1/16/A/268</v>
          </cell>
        </row>
        <row r="208">
          <cell r="D208" t="str">
            <v>1.1.1.1/16/A/269</v>
          </cell>
        </row>
        <row r="209">
          <cell r="D209" t="str">
            <v>1.1.1.1/16/A/270</v>
          </cell>
        </row>
        <row r="210">
          <cell r="D210" t="str">
            <v>1.1.1.1/16/A/271</v>
          </cell>
        </row>
        <row r="211">
          <cell r="D211" t="str">
            <v>1.1.1.1/16/A/273</v>
          </cell>
        </row>
        <row r="212">
          <cell r="D212" t="str">
            <v>1.1.1.1/16/A/274</v>
          </cell>
        </row>
        <row r="213">
          <cell r="D213" t="str">
            <v>1.1.1.1/16/A/275</v>
          </cell>
        </row>
        <row r="214">
          <cell r="D214" t="str">
            <v>1.1.1.1/16/A/276</v>
          </cell>
        </row>
        <row r="215">
          <cell r="D215" t="str">
            <v>1.1.1.1/16/A/277</v>
          </cell>
        </row>
        <row r="216">
          <cell r="D216" t="str">
            <v>1.1.1.1/16/A/278</v>
          </cell>
        </row>
        <row r="217">
          <cell r="D217" t="str">
            <v>1.1.1.1/16/A/279</v>
          </cell>
        </row>
        <row r="218">
          <cell r="D218" t="str">
            <v>1.1.1.1/16/A/282</v>
          </cell>
        </row>
        <row r="219">
          <cell r="D219" t="str">
            <v>1.1.1.1/16/A/283</v>
          </cell>
        </row>
        <row r="220">
          <cell r="D220" t="str">
            <v>1.1.1.1/16/A/284</v>
          </cell>
        </row>
        <row r="221">
          <cell r="D221" t="str">
            <v>1.1.1.1/16/A/285</v>
          </cell>
        </row>
        <row r="222">
          <cell r="D222" t="str">
            <v>1.1.1.1/16/A/286</v>
          </cell>
        </row>
        <row r="223">
          <cell r="D223" t="str">
            <v>1.1.1.1/16/A/287</v>
          </cell>
        </row>
        <row r="224">
          <cell r="D224" t="str">
            <v>1.1.1.1/16/A/289</v>
          </cell>
        </row>
        <row r="225">
          <cell r="D225" t="str">
            <v>1.1.1.1/16/A/291</v>
          </cell>
        </row>
        <row r="226">
          <cell r="D226" t="str">
            <v>1.1.1.1/16/A/293</v>
          </cell>
        </row>
        <row r="227">
          <cell r="D227" t="str">
            <v>1.1.1.1/16/A/295</v>
          </cell>
        </row>
        <row r="228">
          <cell r="D228" t="str">
            <v>1.1.1.1/16/A/296</v>
          </cell>
        </row>
        <row r="229">
          <cell r="D229" t="str">
            <v>1.1.1.1/16/A/297</v>
          </cell>
        </row>
        <row r="230">
          <cell r="D230" t="str">
            <v>1.1.1.1/16/A/298</v>
          </cell>
        </row>
        <row r="231">
          <cell r="D231" t="str">
            <v>1.1.1.1/16/A/299</v>
          </cell>
        </row>
        <row r="232">
          <cell r="D232" t="str">
            <v>1.1.1.1/16/A/300</v>
          </cell>
        </row>
        <row r="233">
          <cell r="D233" t="str">
            <v>1.1.1.1/16/A/301</v>
          </cell>
        </row>
        <row r="234">
          <cell r="D234" t="str">
            <v>1.1.1.1/16/A/302</v>
          </cell>
        </row>
        <row r="235">
          <cell r="D235" t="str">
            <v>1.1.1.1/16/A/303</v>
          </cell>
        </row>
        <row r="236">
          <cell r="D236" t="str">
            <v>1.1.1.1/16/A/304</v>
          </cell>
        </row>
        <row r="237">
          <cell r="D237" t="str">
            <v>1.1.1.1/16/A/305</v>
          </cell>
        </row>
        <row r="238">
          <cell r="D238" t="str">
            <v>1.1.1.1/16/A/306</v>
          </cell>
        </row>
        <row r="239">
          <cell r="D239" t="str">
            <v>1.1.1.1/16/A/308</v>
          </cell>
        </row>
        <row r="240">
          <cell r="D240" t="str">
            <v>1.1.1.1/16/A/309</v>
          </cell>
        </row>
        <row r="241">
          <cell r="D241" t="str">
            <v>1.1.1.1/16/A/310</v>
          </cell>
        </row>
        <row r="242">
          <cell r="D242" t="str">
            <v>1.1.1.1/16/A/001</v>
          </cell>
        </row>
        <row r="243">
          <cell r="D243" t="str">
            <v>1.1.1.1/16/A/003</v>
          </cell>
        </row>
        <row r="244">
          <cell r="D244" t="str">
            <v>1.1.1.1/16/A/004</v>
          </cell>
        </row>
        <row r="245">
          <cell r="D245" t="str">
            <v>1.1.1.1/16/A/007</v>
          </cell>
        </row>
        <row r="246">
          <cell r="D246" t="str">
            <v>1.1.1.1/16/A/008</v>
          </cell>
        </row>
        <row r="247">
          <cell r="D247" t="str">
            <v>1.1.1.1/16/A/010</v>
          </cell>
        </row>
        <row r="248">
          <cell r="D248" t="str">
            <v>1.1.1.1/16/A/013</v>
          </cell>
        </row>
        <row r="249">
          <cell r="D249" t="str">
            <v>1.1.1.1/16/A/015</v>
          </cell>
        </row>
        <row r="250">
          <cell r="D250" t="str">
            <v>1.1.1.1/16/A/016</v>
          </cell>
        </row>
        <row r="251">
          <cell r="D251" t="str">
            <v>1.1.1.1/16/A/020</v>
          </cell>
        </row>
        <row r="252">
          <cell r="D252" t="str">
            <v>1.1.1.1/16/A/025</v>
          </cell>
        </row>
        <row r="253">
          <cell r="D253" t="str">
            <v>1.1.1.1/16/A/031</v>
          </cell>
        </row>
        <row r="254">
          <cell r="D254" t="str">
            <v>1.1.1.1/16/A/040</v>
          </cell>
        </row>
        <row r="255">
          <cell r="D255" t="str">
            <v>1.1.1.1/16/A/042</v>
          </cell>
        </row>
        <row r="256">
          <cell r="D256" t="str">
            <v>1.1.1.1/16/A/044</v>
          </cell>
        </row>
        <row r="257">
          <cell r="D257" t="str">
            <v>1.1.1.1/16/A/046</v>
          </cell>
        </row>
        <row r="258">
          <cell r="D258" t="str">
            <v>1.1.1.1/16/A/047</v>
          </cell>
        </row>
        <row r="259">
          <cell r="D259" t="str">
            <v>1.1.1.1/16/A/048</v>
          </cell>
        </row>
        <row r="260">
          <cell r="D260" t="str">
            <v>1.1.1.1/16/A/050</v>
          </cell>
        </row>
        <row r="261">
          <cell r="D261" t="str">
            <v>1.1.1.1/16/A/054</v>
          </cell>
        </row>
        <row r="262">
          <cell r="D262" t="str">
            <v>1.1.1.1/16/A/055</v>
          </cell>
        </row>
        <row r="263">
          <cell r="D263" t="str">
            <v>1.1.1.1/16/A/065</v>
          </cell>
        </row>
        <row r="264">
          <cell r="D264" t="str">
            <v>1.1.1.1/16/A/066</v>
          </cell>
        </row>
        <row r="265">
          <cell r="D265" t="str">
            <v>1.1.1.1/16/A/072</v>
          </cell>
        </row>
        <row r="266">
          <cell r="D266" t="str">
            <v>1.1.1.1/16/A/073</v>
          </cell>
        </row>
        <row r="267">
          <cell r="D267" t="str">
            <v>1.1.1.1/16/A/077</v>
          </cell>
        </row>
        <row r="268">
          <cell r="D268" t="str">
            <v>1.1.1.1/16/A/078</v>
          </cell>
        </row>
        <row r="269">
          <cell r="D269" t="str">
            <v>1.1.1.1/16/A/079</v>
          </cell>
        </row>
        <row r="270">
          <cell r="D270" t="str">
            <v>1.1.1.1/16/A/085</v>
          </cell>
        </row>
        <row r="271">
          <cell r="D271" t="str">
            <v>1.1.1.1/16/A/091</v>
          </cell>
        </row>
        <row r="272">
          <cell r="D272" t="str">
            <v>1.1.1.1/16/A/094</v>
          </cell>
        </row>
        <row r="273">
          <cell r="D273" t="str">
            <v>1.1.1.1/16/A/097</v>
          </cell>
        </row>
        <row r="274">
          <cell r="D274" t="str">
            <v>1.1.1.1/16/A/101</v>
          </cell>
        </row>
        <row r="275">
          <cell r="D275" t="str">
            <v>1.1.1.1/16/A/104</v>
          </cell>
        </row>
        <row r="276">
          <cell r="D276" t="str">
            <v>1.1.1.1/16/A/107</v>
          </cell>
        </row>
        <row r="277">
          <cell r="D277" t="str">
            <v>1.1.1.1/16/A/113</v>
          </cell>
        </row>
        <row r="278">
          <cell r="D278" t="str">
            <v>1.1.1.1/16/A/129</v>
          </cell>
        </row>
        <row r="279">
          <cell r="D279" t="str">
            <v>1.1.1.1/16/A/131</v>
          </cell>
        </row>
        <row r="280">
          <cell r="D280" t="str">
            <v>1.1.1.1/16/A/133</v>
          </cell>
        </row>
        <row r="281">
          <cell r="D281" t="str">
            <v>1.1.1.1/16/A/135</v>
          </cell>
        </row>
        <row r="282">
          <cell r="D282" t="str">
            <v>1.1.1.1/16/A/141</v>
          </cell>
        </row>
        <row r="283">
          <cell r="D283" t="str">
            <v>1.1.1.1/16/A/144</v>
          </cell>
        </row>
        <row r="284">
          <cell r="D284" t="str">
            <v>1.1.1.1/16/A/147</v>
          </cell>
        </row>
        <row r="285">
          <cell r="D285" t="str">
            <v>1.1.1.1/16/A/148</v>
          </cell>
        </row>
        <row r="286">
          <cell r="D286" t="str">
            <v>1.1.1.1/16/A/154</v>
          </cell>
        </row>
        <row r="287">
          <cell r="D287" t="str">
            <v>1.1.1.1/16/A/160</v>
          </cell>
        </row>
        <row r="288">
          <cell r="D288" t="str">
            <v>1.1.1.1/16/A/165</v>
          </cell>
        </row>
        <row r="289">
          <cell r="D289" t="str">
            <v>1.1.1.1/16/A/174</v>
          </cell>
        </row>
        <row r="290">
          <cell r="D290" t="str">
            <v>1.1.1.1/16/A/182</v>
          </cell>
        </row>
        <row r="291">
          <cell r="D291" t="str">
            <v>1.1.1.1/16/A/185</v>
          </cell>
        </row>
        <row r="292">
          <cell r="D292" t="str">
            <v>1.1.1.1/16/A/192</v>
          </cell>
        </row>
        <row r="293">
          <cell r="D293" t="str">
            <v>1.1.1.1/16/A/197</v>
          </cell>
        </row>
        <row r="294">
          <cell r="D294" t="str">
            <v>1.1.1.1/16/A/203</v>
          </cell>
        </row>
        <row r="295">
          <cell r="D295" t="str">
            <v>1.1.1.1/16/A/211</v>
          </cell>
        </row>
        <row r="296">
          <cell r="D296" t="str">
            <v>1.1.1.1/16/A/213</v>
          </cell>
        </row>
        <row r="297">
          <cell r="D297" t="str">
            <v>1.1.1.1/16/A/215</v>
          </cell>
        </row>
        <row r="298">
          <cell r="D298" t="str">
            <v>1.1.1.1/16/A/219</v>
          </cell>
        </row>
        <row r="299">
          <cell r="D299" t="str">
            <v>1.1.1.1/16/A/234</v>
          </cell>
        </row>
        <row r="300">
          <cell r="D300" t="str">
            <v>1.1.1.1/16/A/252</v>
          </cell>
        </row>
        <row r="301">
          <cell r="D301" t="str">
            <v>1.1.1.1/16/A/256</v>
          </cell>
        </row>
        <row r="302">
          <cell r="D302" t="str">
            <v>1.1.1.1/16/A/257</v>
          </cell>
        </row>
        <row r="303">
          <cell r="D303" t="str">
            <v>1.1.1.1/16/A/258</v>
          </cell>
        </row>
        <row r="304">
          <cell r="D304" t="str">
            <v>1.1.1.1/16/A/259</v>
          </cell>
        </row>
        <row r="305">
          <cell r="D305" t="str">
            <v>1.1.1.1/16/A/260</v>
          </cell>
        </row>
        <row r="306">
          <cell r="D306" t="str">
            <v>1.1.1.1/16/A/261</v>
          </cell>
        </row>
        <row r="307">
          <cell r="D307" t="str">
            <v>1.1.1.1/16/A/267</v>
          </cell>
        </row>
        <row r="308">
          <cell r="D308" t="str">
            <v>1.1.1.1/16/A/272</v>
          </cell>
        </row>
        <row r="309">
          <cell r="D309" t="str">
            <v>1.1.1.1/16/A/280</v>
          </cell>
        </row>
        <row r="310">
          <cell r="D310" t="str">
            <v>1.1.1.1/16/A/281</v>
          </cell>
        </row>
        <row r="311">
          <cell r="D311" t="str">
            <v>1.1.1.1/16/A/288</v>
          </cell>
        </row>
        <row r="312">
          <cell r="D312" t="str">
            <v>1.1.1.1/16/A/290</v>
          </cell>
        </row>
        <row r="313">
          <cell r="D313" t="str">
            <v>1.1.1.1/16/A/292</v>
          </cell>
        </row>
        <row r="314">
          <cell r="D314" t="str">
            <v>1.1.1.1/16/A/294</v>
          </cell>
        </row>
        <row r="315">
          <cell r="D315" t="str">
            <v>1.1.1.1/16/A/307</v>
          </cell>
        </row>
        <row r="316">
          <cell r="D316" t="str">
            <v>1.1.1.5/17/I/001</v>
          </cell>
        </row>
        <row r="317">
          <cell r="D317" t="str">
            <v>1.1.1.5/17/I/002</v>
          </cell>
        </row>
        <row r="318">
          <cell r="D318" t="str">
            <v>1.1.1.5/17/A/003</v>
          </cell>
        </row>
        <row r="319">
          <cell r="D319" t="str">
            <v>1.1.1.5/17/A/004</v>
          </cell>
        </row>
        <row r="320">
          <cell r="D320" t="str">
            <v>1.1.1.2/16/I/001</v>
          </cell>
        </row>
        <row r="321">
          <cell r="D321" t="str">
            <v>1.1.1.4/17/I/001</v>
          </cell>
        </row>
        <row r="322">
          <cell r="D322" t="str">
            <v>1.1.1.4/17/I/010</v>
          </cell>
        </row>
        <row r="323">
          <cell r="D323" t="str">
            <v>1.1.1.4/17/I/002</v>
          </cell>
        </row>
        <row r="324">
          <cell r="D324" t="str">
            <v>1.1.1.4/17/I/003</v>
          </cell>
        </row>
        <row r="325">
          <cell r="D325" t="str">
            <v>1.1.1.4/17/I/004</v>
          </cell>
        </row>
        <row r="326">
          <cell r="D326" t="str">
            <v>1.1.1.4/17/I/005</v>
          </cell>
        </row>
        <row r="327">
          <cell r="D327" t="str">
            <v>1.1.1.4/17/I/006</v>
          </cell>
        </row>
        <row r="328">
          <cell r="D328" t="str">
            <v>1.1.1.4/17/I/007</v>
          </cell>
        </row>
        <row r="329">
          <cell r="D329" t="str">
            <v>1.1.1.4/17/I/008</v>
          </cell>
        </row>
        <row r="330">
          <cell r="D330" t="str">
            <v>1.1.1.4/17/I/009</v>
          </cell>
        </row>
        <row r="331">
          <cell r="D331" t="str">
            <v>1.1.1.4/17/I/011</v>
          </cell>
        </row>
        <row r="332">
          <cell r="D332" t="str">
            <v>1.1.1.4/17/I/012</v>
          </cell>
        </row>
        <row r="333">
          <cell r="D333" t="str">
            <v>1.1.1.4/17/I/014</v>
          </cell>
        </row>
        <row r="334">
          <cell r="D334" t="str">
            <v>1.1.1.4/17/I/015</v>
          </cell>
        </row>
        <row r="335">
          <cell r="D335" t="str">
            <v>1.1.1.4/17/I/013</v>
          </cell>
        </row>
        <row r="336">
          <cell r="D336" t="str">
            <v>1.2.1.1/16/I/001</v>
          </cell>
        </row>
        <row r="337">
          <cell r="D337" t="str">
            <v>1.2.1.4/16/A/001</v>
          </cell>
        </row>
        <row r="338">
          <cell r="D338" t="str">
            <v>1.2.1.4/16/A/002</v>
          </cell>
        </row>
        <row r="339">
          <cell r="D339" t="str">
            <v>1.2.1.4/16/A/003</v>
          </cell>
        </row>
        <row r="340">
          <cell r="D340" t="str">
            <v>1.2.1.4/16/A/004</v>
          </cell>
        </row>
        <row r="341">
          <cell r="D341" t="str">
            <v>1.2.1.4/16/A/005</v>
          </cell>
        </row>
        <row r="342">
          <cell r="D342" t="str">
            <v>1.2.1.4/16/A/006</v>
          </cell>
        </row>
        <row r="343">
          <cell r="D343" t="str">
            <v>1.2.1.4/16/A/009</v>
          </cell>
        </row>
        <row r="344">
          <cell r="D344" t="str">
            <v>1.2.1.4/16/A/010</v>
          </cell>
        </row>
        <row r="345">
          <cell r="D345" t="str">
            <v>1.2.1.4/16/A/013</v>
          </cell>
        </row>
        <row r="346">
          <cell r="D346" t="str">
            <v>1.2.1.4/16/A/017</v>
          </cell>
        </row>
        <row r="347">
          <cell r="D347" t="str">
            <v>1.2.1.4/16/A/019</v>
          </cell>
        </row>
        <row r="348">
          <cell r="D348" t="str">
            <v>1.2.1.4/16/A/020</v>
          </cell>
        </row>
        <row r="349">
          <cell r="D349" t="str">
            <v>1.2.1.4/16/A/022</v>
          </cell>
        </row>
        <row r="350">
          <cell r="D350" t="str">
            <v>1.2.1.4/16/A/023</v>
          </cell>
        </row>
        <row r="351">
          <cell r="D351" t="str">
            <v>1.2.1.4/16/A/025</v>
          </cell>
        </row>
        <row r="352">
          <cell r="D352" t="str">
            <v>1.2.1.4/16/A/026</v>
          </cell>
        </row>
        <row r="353">
          <cell r="D353" t="str">
            <v>1.2.1.4/16/A/027</v>
          </cell>
        </row>
        <row r="354">
          <cell r="D354" t="str">
            <v>1.2.1.4/16/A/029</v>
          </cell>
        </row>
        <row r="355">
          <cell r="D355" t="str">
            <v>1.2.1.4/16/A/030</v>
          </cell>
        </row>
        <row r="356">
          <cell r="D356" t="str">
            <v>1.2.1.4/16/A/035</v>
          </cell>
        </row>
        <row r="357">
          <cell r="D357" t="str">
            <v>1.2.1.4/16/A/036</v>
          </cell>
        </row>
        <row r="358">
          <cell r="D358" t="str">
            <v>1.2.1.4/16/A/037</v>
          </cell>
        </row>
        <row r="359">
          <cell r="D359" t="str">
            <v>1.2.1.4/16/A/039</v>
          </cell>
        </row>
        <row r="360">
          <cell r="D360" t="str">
            <v>1.2.1.4/16/A/041</v>
          </cell>
        </row>
        <row r="361">
          <cell r="D361" t="str">
            <v>1.2.1.4/16/A/007</v>
          </cell>
        </row>
        <row r="362">
          <cell r="D362" t="str">
            <v>1.2.1.4/16/A/008</v>
          </cell>
        </row>
        <row r="363">
          <cell r="D363" t="str">
            <v>1.2.1.4/16/A/011</v>
          </cell>
        </row>
        <row r="364">
          <cell r="D364" t="str">
            <v>1.2.1.4/16/A/012</v>
          </cell>
        </row>
        <row r="365">
          <cell r="D365" t="str">
            <v>1.2.1.4/16/A/014</v>
          </cell>
        </row>
        <row r="366">
          <cell r="D366" t="str">
            <v>1.2.1.4/16/A/015</v>
          </cell>
        </row>
        <row r="367">
          <cell r="D367" t="str">
            <v>1.2.1.4/16/A/016</v>
          </cell>
        </row>
        <row r="368">
          <cell r="D368" t="str">
            <v>1.2.1.4/16/A/018</v>
          </cell>
        </row>
        <row r="369">
          <cell r="D369" t="str">
            <v>1.2.1.4/16/A/021</v>
          </cell>
        </row>
        <row r="370">
          <cell r="D370" t="str">
            <v>1.2.1.4/16/A/024</v>
          </cell>
        </row>
        <row r="371">
          <cell r="D371" t="str">
            <v>1.2.1.4/16/A/028</v>
          </cell>
        </row>
        <row r="372">
          <cell r="D372" t="str">
            <v>1.2.1.4/16/A/031</v>
          </cell>
        </row>
        <row r="373">
          <cell r="D373" t="str">
            <v>1.2.1.4/16/A/032</v>
          </cell>
        </row>
        <row r="374">
          <cell r="D374" t="str">
            <v>1.2.1.4/16/A/033</v>
          </cell>
        </row>
        <row r="375">
          <cell r="D375" t="str">
            <v>1.2.1.4/16/A/034</v>
          </cell>
        </row>
        <row r="376">
          <cell r="D376" t="str">
            <v>1.2.1.4/16/A/038</v>
          </cell>
        </row>
        <row r="377">
          <cell r="D377" t="str">
            <v>1.2.1.4/16/A/040</v>
          </cell>
        </row>
        <row r="378">
          <cell r="D378" t="str">
            <v>1.2.1.1/16/A/002</v>
          </cell>
        </row>
        <row r="379">
          <cell r="D379" t="str">
            <v>1.2.1.1/16/A/003</v>
          </cell>
        </row>
        <row r="380">
          <cell r="D380" t="str">
            <v>1.2.1.1/16/A/004</v>
          </cell>
        </row>
        <row r="381">
          <cell r="D381" t="str">
            <v>1.2.1.1/16/A/005</v>
          </cell>
        </row>
        <row r="382">
          <cell r="D382" t="str">
            <v>1.2.1.1/16/A/006</v>
          </cell>
        </row>
        <row r="383">
          <cell r="D383" t="str">
            <v>1.2.1.1/16/A/007</v>
          </cell>
        </row>
        <row r="384">
          <cell r="D384" t="str">
            <v>1.2.1.1/16/A/008</v>
          </cell>
        </row>
        <row r="385">
          <cell r="D385" t="str">
            <v>1.2.1.1/16/A/009</v>
          </cell>
        </row>
        <row r="386">
          <cell r="D386" t="str">
            <v>1.2.1.2/16/I/001</v>
          </cell>
        </row>
        <row r="387">
          <cell r="D387" t="str">
            <v>1.2.2.1/16/A/005</v>
          </cell>
        </row>
        <row r="388">
          <cell r="D388" t="str">
            <v>1.2.2.1/16/A/012</v>
          </cell>
        </row>
        <row r="389">
          <cell r="D389" t="str">
            <v>1.2.2.1/16/A/013</v>
          </cell>
        </row>
        <row r="390">
          <cell r="D390" t="str">
            <v>1.2.2.1/16/A/001</v>
          </cell>
        </row>
        <row r="391">
          <cell r="D391" t="str">
            <v>1.2.2.1/16/A/002</v>
          </cell>
        </row>
        <row r="392">
          <cell r="D392" t="str">
            <v>1.2.2.1/16/A/003</v>
          </cell>
        </row>
        <row r="393">
          <cell r="D393" t="str">
            <v>1.2.2.1/16/A/004</v>
          </cell>
        </row>
        <row r="394">
          <cell r="D394" t="str">
            <v>1.2.2.1/16/A/006</v>
          </cell>
        </row>
        <row r="395">
          <cell r="D395" t="str">
            <v>1.2.2.1/16/A/007</v>
          </cell>
        </row>
        <row r="396">
          <cell r="D396" t="str">
            <v>1.2.2.1/16/A/008</v>
          </cell>
        </row>
        <row r="397">
          <cell r="D397" t="str">
            <v>1.2.2.1/16/A/009</v>
          </cell>
        </row>
        <row r="398">
          <cell r="D398" t="str">
            <v>1.2.2.1/16/A/010</v>
          </cell>
        </row>
        <row r="399">
          <cell r="D399" t="str">
            <v>1.2.2.1/16/A/011</v>
          </cell>
        </row>
        <row r="400">
          <cell r="D400" t="str">
            <v>1.2.2.2/16/I/001</v>
          </cell>
        </row>
        <row r="401">
          <cell r="D401" t="str">
            <v>1.2.2.3/16/I/001</v>
          </cell>
        </row>
        <row r="402">
          <cell r="D402" t="str">
            <v>1.2.2.3/16/I/002</v>
          </cell>
        </row>
        <row r="403">
          <cell r="D403" t="str">
            <v>1.2.2.3/16/I/003</v>
          </cell>
        </row>
        <row r="404">
          <cell r="D404" t="str">
            <v>10.1.1.0/15/TP/001</v>
          </cell>
        </row>
        <row r="405">
          <cell r="D405" t="str">
            <v>10.1.2.0/15/TP/001</v>
          </cell>
        </row>
        <row r="406">
          <cell r="D406" t="str">
            <v>10.1.2.0/15/TP/002</v>
          </cell>
        </row>
        <row r="407">
          <cell r="D407" t="str">
            <v>10.1.2.0/15/TP/003</v>
          </cell>
        </row>
        <row r="408">
          <cell r="D408" t="str">
            <v>10.1.2.0/15/TP/004</v>
          </cell>
        </row>
        <row r="409">
          <cell r="D409" t="str">
            <v>10.1.2.0/15/TP/005</v>
          </cell>
        </row>
        <row r="410">
          <cell r="D410" t="str">
            <v>10.1.2.0/15/TP/006</v>
          </cell>
        </row>
        <row r="411">
          <cell r="D411" t="str">
            <v>10.1.2.0/15/TP/007</v>
          </cell>
        </row>
        <row r="412">
          <cell r="D412" t="str">
            <v>10.1.2.0/15/TP/008</v>
          </cell>
        </row>
        <row r="413">
          <cell r="D413" t="str">
            <v>10.1.2.0/15/TP/009</v>
          </cell>
        </row>
        <row r="414">
          <cell r="D414" t="str">
            <v>10.1.2.0/15/TP/010</v>
          </cell>
        </row>
        <row r="415">
          <cell r="D415" t="str">
            <v>10.1.2.0/15/TP/011</v>
          </cell>
        </row>
        <row r="416">
          <cell r="D416" t="str">
            <v>11.1.1.0/15/TP/019</v>
          </cell>
        </row>
        <row r="417">
          <cell r="D417" t="str">
            <v>11.1.1.0/15/TP/001</v>
          </cell>
        </row>
        <row r="418">
          <cell r="D418" t="str">
            <v>11.1.1.0/15/TP/002</v>
          </cell>
        </row>
        <row r="419">
          <cell r="D419" t="str">
            <v>11.1.1.0/15/TP/003</v>
          </cell>
        </row>
        <row r="420">
          <cell r="D420" t="str">
            <v>11.1.1.0/15/TP/004</v>
          </cell>
        </row>
        <row r="421">
          <cell r="D421" t="str">
            <v>11.1.1.0/15/TP/005</v>
          </cell>
        </row>
        <row r="422">
          <cell r="D422" t="str">
            <v>11.1.1.0/15/TP/006</v>
          </cell>
        </row>
        <row r="423">
          <cell r="D423" t="str">
            <v>11.1.1.0/15/TP/007</v>
          </cell>
        </row>
        <row r="424">
          <cell r="D424" t="str">
            <v>11.1.1.0/15/TP/008</v>
          </cell>
        </row>
        <row r="425">
          <cell r="D425" t="str">
            <v>11.1.1.0/15/TP/009</v>
          </cell>
        </row>
        <row r="426">
          <cell r="D426" t="str">
            <v>11.1.1.0/15/TP/010</v>
          </cell>
        </row>
        <row r="427">
          <cell r="D427" t="str">
            <v>11.1.1.0/15/TP/011</v>
          </cell>
        </row>
        <row r="428">
          <cell r="D428" t="str">
            <v>11.1.1.0/15/TP/012</v>
          </cell>
        </row>
        <row r="429">
          <cell r="D429" t="str">
            <v>11.1.1.0/15/TP/013</v>
          </cell>
        </row>
        <row r="430">
          <cell r="D430" t="str">
            <v>11.1.1.0/15/TP/014</v>
          </cell>
        </row>
        <row r="431">
          <cell r="D431" t="str">
            <v>11.1.1.0/15/TP/015</v>
          </cell>
        </row>
        <row r="432">
          <cell r="D432" t="str">
            <v>11.1.1.0/15/TP/016</v>
          </cell>
        </row>
        <row r="433">
          <cell r="D433" t="str">
            <v>11.1.1.0/15/TP/017</v>
          </cell>
        </row>
        <row r="434">
          <cell r="D434" t="str">
            <v>11.1.1.0/15/TP/018</v>
          </cell>
        </row>
        <row r="435">
          <cell r="D435" t="str">
            <v>11.1.1.0/15/TP/020</v>
          </cell>
        </row>
        <row r="436">
          <cell r="D436" t="str">
            <v>11.1.1.0/15/TP/021</v>
          </cell>
        </row>
        <row r="437">
          <cell r="D437" t="str">
            <v>11.1.1.0/15/TP/022</v>
          </cell>
        </row>
        <row r="438">
          <cell r="D438" t="str">
            <v>12.1.1.0/15/TP/001</v>
          </cell>
        </row>
        <row r="439">
          <cell r="D439" t="str">
            <v>12.1.1.0/15/TP/002</v>
          </cell>
        </row>
        <row r="440">
          <cell r="D440" t="str">
            <v>12.1.1.0/15/TP/003</v>
          </cell>
        </row>
        <row r="441">
          <cell r="D441" t="str">
            <v>12.1.1.0/15/TP/004</v>
          </cell>
        </row>
        <row r="442">
          <cell r="D442" t="str">
            <v>12.1.1.0/15/TP/005</v>
          </cell>
        </row>
        <row r="443">
          <cell r="D443" t="str">
            <v>2.1.1.0/16/I/001</v>
          </cell>
        </row>
        <row r="444">
          <cell r="D444" t="str">
            <v>2.2.1.1/17/I/026</v>
          </cell>
        </row>
        <row r="445">
          <cell r="D445" t="str">
            <v>2.2.1.1/17/I/035</v>
          </cell>
        </row>
        <row r="446">
          <cell r="D446" t="str">
            <v>2.2.1.1/16/I/001</v>
          </cell>
        </row>
        <row r="447">
          <cell r="D447" t="str">
            <v>2.2.1.1/16/I/002</v>
          </cell>
        </row>
        <row r="448">
          <cell r="D448" t="str">
            <v>2.2.1.1/16/I/003</v>
          </cell>
        </row>
        <row r="449">
          <cell r="D449" t="str">
            <v>2.2.1.1/16/I/004</v>
          </cell>
        </row>
        <row r="450">
          <cell r="D450" t="str">
            <v>2.2.1.1/17/I/001</v>
          </cell>
        </row>
        <row r="451">
          <cell r="D451" t="str">
            <v>2.2.1.1/17/I/002</v>
          </cell>
        </row>
        <row r="452">
          <cell r="D452" t="str">
            <v>2.2.1.1/17/I/003</v>
          </cell>
        </row>
        <row r="453">
          <cell r="D453" t="str">
            <v>2.2.1.1/17/I/004</v>
          </cell>
        </row>
        <row r="454">
          <cell r="D454" t="str">
            <v>2.2.1.1/17/I/008</v>
          </cell>
        </row>
        <row r="455">
          <cell r="D455" t="str">
            <v>2.2.1.1/17/I/009</v>
          </cell>
        </row>
        <row r="456">
          <cell r="D456" t="str">
            <v>2.2.1.1/17/I/015</v>
          </cell>
        </row>
        <row r="457">
          <cell r="D457" t="str">
            <v>2.2.1.1/17/I/021</v>
          </cell>
        </row>
        <row r="458">
          <cell r="D458" t="str">
            <v>2.2.1.1/17/I/006</v>
          </cell>
        </row>
        <row r="459">
          <cell r="D459" t="str">
            <v>2.2.1.1/17/I/010</v>
          </cell>
        </row>
        <row r="460">
          <cell r="D460" t="str">
            <v>2.2.1.1/17/I/011</v>
          </cell>
        </row>
        <row r="461">
          <cell r="D461" t="str">
            <v>2.2.1.1/17/I/012</v>
          </cell>
        </row>
        <row r="462">
          <cell r="D462" t="str">
            <v>2.2.1.1/17/I/013</v>
          </cell>
        </row>
        <row r="463">
          <cell r="D463" t="str">
            <v>2.2.1.1/17/I/017</v>
          </cell>
        </row>
        <row r="464">
          <cell r="D464" t="str">
            <v>2.2.1.1/17/I/019</v>
          </cell>
        </row>
        <row r="465">
          <cell r="D465" t="str">
            <v>2.2.1.1/17/I/022</v>
          </cell>
        </row>
        <row r="466">
          <cell r="D466" t="str">
            <v>2.2.1.1/17/I/023</v>
          </cell>
        </row>
        <row r="467">
          <cell r="D467" t="str">
            <v>2.2.1.1/17/I/024</v>
          </cell>
        </row>
        <row r="468">
          <cell r="D468" t="str">
            <v>2.2.1.1/17/I/025</v>
          </cell>
        </row>
        <row r="469">
          <cell r="D469" t="str">
            <v>2.2.1.1/17/I/027</v>
          </cell>
        </row>
        <row r="470">
          <cell r="D470" t="str">
            <v>2.2.1.1/17/I/030</v>
          </cell>
        </row>
        <row r="471">
          <cell r="D471" t="str">
            <v>2.2.1.1/17/I/031</v>
          </cell>
        </row>
        <row r="472">
          <cell r="D472" t="str">
            <v>2.2.1.1/17/I/032</v>
          </cell>
        </row>
        <row r="473">
          <cell r="D473" t="str">
            <v>2.2.1.1/17/I/033</v>
          </cell>
        </row>
        <row r="474">
          <cell r="D474" t="str">
            <v>2.2.1.1/17/I/034</v>
          </cell>
        </row>
        <row r="475">
          <cell r="D475" t="str">
            <v>2.2.1.1/17/I/005</v>
          </cell>
        </row>
        <row r="476">
          <cell r="D476" t="str">
            <v>2.2.1.1/17/I/007</v>
          </cell>
        </row>
        <row r="477">
          <cell r="D477" t="str">
            <v>2.2.1.1/17/I/014</v>
          </cell>
        </row>
        <row r="478">
          <cell r="D478" t="str">
            <v>2.2.1.1/17/I/016</v>
          </cell>
        </row>
        <row r="479">
          <cell r="D479" t="str">
            <v>2.2.1.1/17/I/018</v>
          </cell>
        </row>
        <row r="480">
          <cell r="D480" t="str">
            <v>2.2.1.1/17/I/020</v>
          </cell>
        </row>
        <row r="481">
          <cell r="D481" t="str">
            <v>2.2.1.1/17/I/028</v>
          </cell>
        </row>
        <row r="482">
          <cell r="D482" t="str">
            <v>2.2.1.1/17/I/029</v>
          </cell>
        </row>
        <row r="483">
          <cell r="D483" t="str">
            <v>2.2.1.2/17/I/001</v>
          </cell>
        </row>
        <row r="484">
          <cell r="D484" t="str">
            <v>3.1.1.5/16/A/001</v>
          </cell>
        </row>
        <row r="485">
          <cell r="D485" t="str">
            <v>3.1.1.5/16/A/006</v>
          </cell>
        </row>
        <row r="486">
          <cell r="D486" t="str">
            <v>3.1.1.5/16/A/007</v>
          </cell>
        </row>
        <row r="487">
          <cell r="D487" t="str">
            <v>3.1.1.5/16/A/011</v>
          </cell>
        </row>
        <row r="488">
          <cell r="D488" t="str">
            <v>3.1.1.5/16/A/014</v>
          </cell>
        </row>
        <row r="489">
          <cell r="D489" t="str">
            <v>3.1.1.5/16/A/018</v>
          </cell>
        </row>
        <row r="490">
          <cell r="D490" t="str">
            <v>3.1.1.5/16/A/019</v>
          </cell>
        </row>
        <row r="491">
          <cell r="D491" t="str">
            <v>3.1.1.5/16/A/020</v>
          </cell>
        </row>
        <row r="492">
          <cell r="D492" t="str">
            <v>3.1.1.5/16/A/021</v>
          </cell>
        </row>
        <row r="493">
          <cell r="D493" t="str">
            <v>3.1.1.5/16/A/027</v>
          </cell>
        </row>
        <row r="494">
          <cell r="D494" t="str">
            <v>3.1.1.5/16/A/028</v>
          </cell>
        </row>
        <row r="495">
          <cell r="D495" t="str">
            <v>3.1.1.5/16/A/030</v>
          </cell>
        </row>
        <row r="496">
          <cell r="D496" t="str">
            <v>3.1.1.5/16/A/031</v>
          </cell>
        </row>
        <row r="497">
          <cell r="D497" t="str">
            <v>3.1.1.5/16/A/032</v>
          </cell>
        </row>
        <row r="498">
          <cell r="D498" t="str">
            <v>3.1.1.5/16/A/041</v>
          </cell>
        </row>
        <row r="499">
          <cell r="D499" t="str">
            <v>3.1.1.5/16/A/042</v>
          </cell>
        </row>
        <row r="500">
          <cell r="D500" t="str">
            <v>3.1.1.5/16/A/043</v>
          </cell>
        </row>
        <row r="501">
          <cell r="D501" t="str">
            <v>3.1.1.5/16/A/045</v>
          </cell>
        </row>
        <row r="502">
          <cell r="D502" t="str">
            <v>3.1.1.5/16/A/046</v>
          </cell>
        </row>
        <row r="503">
          <cell r="D503" t="str">
            <v>3.1.1.5/16/A/047</v>
          </cell>
        </row>
        <row r="504">
          <cell r="D504" t="str">
            <v>3.1.1.5/16/A/049</v>
          </cell>
        </row>
        <row r="505">
          <cell r="D505" t="str">
            <v>3.1.1.5/16/A/052</v>
          </cell>
        </row>
        <row r="506">
          <cell r="D506" t="str">
            <v>3.1.1.5/16/A/053</v>
          </cell>
        </row>
        <row r="507">
          <cell r="D507" t="str">
            <v>3.1.1.5/16/A/056</v>
          </cell>
        </row>
        <row r="508">
          <cell r="D508" t="str">
            <v>3.1.1.5/16/A/057</v>
          </cell>
        </row>
        <row r="509">
          <cell r="D509" t="str">
            <v>3.1.1.5/16/A/058</v>
          </cell>
        </row>
        <row r="510">
          <cell r="D510" t="str">
            <v>3.1.1.5/16/A/059</v>
          </cell>
        </row>
        <row r="511">
          <cell r="D511" t="str">
            <v>3.1.1.5/16/A/060</v>
          </cell>
        </row>
        <row r="512">
          <cell r="D512" t="str">
            <v>3.1.1.5/16/A/061</v>
          </cell>
        </row>
        <row r="513">
          <cell r="D513" t="str">
            <v>3.1.1.5/16/A/062</v>
          </cell>
        </row>
        <row r="514">
          <cell r="D514" t="str">
            <v>3.1.1.5/16/A/064</v>
          </cell>
        </row>
        <row r="515">
          <cell r="D515" t="str">
            <v>3.1.1.5/16/A/065</v>
          </cell>
        </row>
        <row r="516">
          <cell r="D516" t="str">
            <v>3.1.1.5/16/A/067</v>
          </cell>
        </row>
        <row r="517">
          <cell r="D517" t="str">
            <v>3.1.1.5/16/A/069</v>
          </cell>
        </row>
        <row r="518">
          <cell r="D518" t="str">
            <v>3.1.1.5/16/A/071</v>
          </cell>
        </row>
        <row r="519">
          <cell r="D519" t="str">
            <v>3.1.1.5/16/A/074</v>
          </cell>
        </row>
        <row r="520">
          <cell r="D520" t="str">
            <v>3.1.1.5/16/A/075</v>
          </cell>
        </row>
        <row r="521">
          <cell r="D521" t="str">
            <v>3.1.1.5/16/A/002</v>
          </cell>
        </row>
        <row r="522">
          <cell r="D522" t="str">
            <v>3.1.1.5/16/A/004</v>
          </cell>
        </row>
        <row r="523">
          <cell r="D523" t="str">
            <v>3.1.1.5/16/A/005</v>
          </cell>
        </row>
        <row r="524">
          <cell r="D524" t="str">
            <v>3.1.1.5/16/A/008</v>
          </cell>
        </row>
        <row r="525">
          <cell r="D525" t="str">
            <v>3.1.1.5/16/A/009</v>
          </cell>
        </row>
        <row r="526">
          <cell r="D526" t="str">
            <v>3.1.1.5/16/A/010</v>
          </cell>
        </row>
        <row r="527">
          <cell r="D527" t="str">
            <v>3.1.1.5/16/A/012</v>
          </cell>
        </row>
        <row r="528">
          <cell r="D528" t="str">
            <v>3.1.1.5/16/A/013</v>
          </cell>
        </row>
        <row r="529">
          <cell r="D529" t="str">
            <v>3.1.1.5/16/A/015</v>
          </cell>
        </row>
        <row r="530">
          <cell r="D530" t="str">
            <v>3.1.1.5/16/A/016</v>
          </cell>
        </row>
        <row r="531">
          <cell r="D531" t="str">
            <v>3.1.1.5/16/A/017</v>
          </cell>
        </row>
        <row r="532">
          <cell r="D532" t="str">
            <v>3.1.1.5/16/A/022</v>
          </cell>
        </row>
        <row r="533">
          <cell r="D533" t="str">
            <v>3.1.1.5/16/A/023</v>
          </cell>
        </row>
        <row r="534">
          <cell r="D534" t="str">
            <v>3.1.1.5/16/A/024</v>
          </cell>
        </row>
        <row r="535">
          <cell r="D535" t="str">
            <v>3.1.1.5/16/A/025</v>
          </cell>
        </row>
        <row r="536">
          <cell r="D536" t="str">
            <v>3.1.1.5/16/A/026</v>
          </cell>
        </row>
        <row r="537">
          <cell r="D537" t="str">
            <v>3.1.1.5/16/A/029</v>
          </cell>
        </row>
        <row r="538">
          <cell r="D538" t="str">
            <v>3.1.1.5/16/A/033</v>
          </cell>
        </row>
        <row r="539">
          <cell r="D539" t="str">
            <v>3.1.1.5/16/A/034</v>
          </cell>
        </row>
        <row r="540">
          <cell r="D540" t="str">
            <v>3.1.1.5/16/A/035</v>
          </cell>
        </row>
        <row r="541">
          <cell r="D541" t="str">
            <v>3.1.1.5/16/A/036</v>
          </cell>
        </row>
        <row r="542">
          <cell r="D542" t="str">
            <v>3.1.1.5/16/A/037</v>
          </cell>
        </row>
        <row r="543">
          <cell r="D543" t="str">
            <v>3.1.1.5/16/A/038</v>
          </cell>
        </row>
        <row r="544">
          <cell r="D544" t="str">
            <v>3.1.1.5/16/A/039</v>
          </cell>
        </row>
        <row r="545">
          <cell r="D545" t="str">
            <v>3.1.1.5/16/A/040</v>
          </cell>
        </row>
        <row r="546">
          <cell r="D546" t="str">
            <v>3.1.1.5/16/A/044</v>
          </cell>
        </row>
        <row r="547">
          <cell r="D547" t="str">
            <v>3.1.1.5/16/A/048</v>
          </cell>
        </row>
        <row r="548">
          <cell r="D548" t="str">
            <v>3.1.1.5/16/A/050</v>
          </cell>
        </row>
        <row r="549">
          <cell r="D549" t="str">
            <v>3.1.1.5/16/A/051</v>
          </cell>
        </row>
        <row r="550">
          <cell r="D550" t="str">
            <v>3.1.1.5/16/A/054</v>
          </cell>
        </row>
        <row r="551">
          <cell r="D551" t="str">
            <v>3.1.1.5/16/A/055</v>
          </cell>
        </row>
        <row r="552">
          <cell r="D552" t="str">
            <v>3.1.1.5/16/A/063</v>
          </cell>
        </row>
        <row r="553">
          <cell r="D553" t="str">
            <v>3.1.1.5/16/A/066</v>
          </cell>
        </row>
        <row r="554">
          <cell r="D554" t="str">
            <v>3.1.1.5/16/A/068</v>
          </cell>
        </row>
        <row r="555">
          <cell r="D555" t="str">
            <v>3.1.1.5/16/A/070</v>
          </cell>
        </row>
        <row r="556">
          <cell r="D556" t="str">
            <v>3.1.1.5/16/A/072</v>
          </cell>
        </row>
        <row r="557">
          <cell r="D557" t="str">
            <v>3.1.1.5/16/A/073</v>
          </cell>
        </row>
        <row r="558">
          <cell r="D558" t="str">
            <v>3.1.1.5/16/A/076</v>
          </cell>
        </row>
        <row r="559">
          <cell r="D559" t="str">
            <v>3.1.1.5/16/A/077</v>
          </cell>
        </row>
        <row r="560">
          <cell r="D560" t="str">
            <v>3.1.1.5/16/A/003</v>
          </cell>
        </row>
        <row r="561">
          <cell r="D561" t="str">
            <v>3.1.1.6/16/I/001</v>
          </cell>
        </row>
        <row r="562">
          <cell r="D562" t="str">
            <v>3.0.0.0/16/FI/001</v>
          </cell>
        </row>
        <row r="563">
          <cell r="D563" t="str">
            <v>3.2.1.1/16/A/005</v>
          </cell>
        </row>
        <row r="564">
          <cell r="D564" t="str">
            <v>3.2.1.1/16/A/008</v>
          </cell>
        </row>
        <row r="565">
          <cell r="D565" t="str">
            <v>3.2.1.1/16/A/015</v>
          </cell>
        </row>
        <row r="566">
          <cell r="D566" t="str">
            <v>3.2.1.1/16/A/001</v>
          </cell>
        </row>
        <row r="567">
          <cell r="D567" t="str">
            <v>3.2.1.1/16/A/002</v>
          </cell>
        </row>
        <row r="568">
          <cell r="D568" t="str">
            <v>3.2.1.1/16/A/003</v>
          </cell>
        </row>
        <row r="569">
          <cell r="D569" t="str">
            <v>3.2.1.1/16/A/004</v>
          </cell>
        </row>
        <row r="570">
          <cell r="D570" t="str">
            <v>3.2.1.1/16/A/006</v>
          </cell>
        </row>
        <row r="571">
          <cell r="D571" t="str">
            <v>3.2.1.1/16/A/007</v>
          </cell>
        </row>
        <row r="572">
          <cell r="D572" t="str">
            <v>3.2.1.1/16/A/009</v>
          </cell>
        </row>
        <row r="573">
          <cell r="D573" t="str">
            <v>3.2.1.1/16/A/010</v>
          </cell>
        </row>
        <row r="574">
          <cell r="D574" t="str">
            <v>3.2.1.1/16/A/011</v>
          </cell>
        </row>
        <row r="575">
          <cell r="D575" t="str">
            <v>3.2.1.1/16/A/012</v>
          </cell>
        </row>
        <row r="576">
          <cell r="D576" t="str">
            <v>3.2.1.1/16/A/013</v>
          </cell>
        </row>
        <row r="577">
          <cell r="D577" t="str">
            <v>3.2.1.1/16/A/014</v>
          </cell>
        </row>
        <row r="578">
          <cell r="D578" t="str">
            <v>3.2.1.1/16/A/016</v>
          </cell>
        </row>
        <row r="579">
          <cell r="D579" t="str">
            <v>3.2.1.1/16/A/017</v>
          </cell>
        </row>
        <row r="580">
          <cell r="D580" t="str">
            <v>3.2.1.2/16/I/001</v>
          </cell>
        </row>
        <row r="581">
          <cell r="D581" t="str">
            <v>3.2.1.2/16/I/002</v>
          </cell>
        </row>
        <row r="582">
          <cell r="D582" t="str">
            <v>3.3.1.0/17/I/014</v>
          </cell>
        </row>
        <row r="583">
          <cell r="D583" t="str">
            <v>3.3.1.0/17/I/044</v>
          </cell>
        </row>
        <row r="584">
          <cell r="D584" t="str">
            <v>3.3.1.0/17/I/045</v>
          </cell>
        </row>
        <row r="585">
          <cell r="D585" t="str">
            <v>3.3.1.0/16/I/005</v>
          </cell>
        </row>
        <row r="586">
          <cell r="D586" t="str">
            <v>3.3.1.0/16/I/031</v>
          </cell>
        </row>
        <row r="587">
          <cell r="D587" t="str">
            <v>3.3.1.0/17/I/005</v>
          </cell>
        </row>
        <row r="588">
          <cell r="D588" t="str">
            <v>3.3.1.0/17/I/006</v>
          </cell>
        </row>
        <row r="589">
          <cell r="D589" t="str">
            <v>3.3.1.0/16/I/017</v>
          </cell>
        </row>
        <row r="590">
          <cell r="D590" t="str">
            <v>3.3.1.0/17/I/016</v>
          </cell>
        </row>
        <row r="591">
          <cell r="D591" t="str">
            <v>3.3.1.0/17/I/019</v>
          </cell>
        </row>
        <row r="592">
          <cell r="D592" t="str">
            <v>3.3.1.0/17/I/027</v>
          </cell>
        </row>
        <row r="593">
          <cell r="D593" t="str">
            <v>3.3.1.0/17/I/009</v>
          </cell>
        </row>
        <row r="594">
          <cell r="D594" t="str">
            <v>3.3.1.0/16/I/001</v>
          </cell>
        </row>
        <row r="595">
          <cell r="D595" t="str">
            <v>3.3.1.0/16/I/003</v>
          </cell>
        </row>
        <row r="596">
          <cell r="D596" t="str">
            <v>3.3.1.0/16/I/004</v>
          </cell>
        </row>
        <row r="597">
          <cell r="D597" t="str">
            <v>3.3.1.0/16/I/007</v>
          </cell>
        </row>
        <row r="598">
          <cell r="D598" t="str">
            <v>3.3.1.0/16/I/010</v>
          </cell>
        </row>
        <row r="599">
          <cell r="D599" t="str">
            <v>3.3.1.0/16/I/012</v>
          </cell>
        </row>
        <row r="600">
          <cell r="D600" t="str">
            <v>3.3.1.0/16/I/030</v>
          </cell>
        </row>
        <row r="601">
          <cell r="D601" t="str">
            <v>3.3.1.0/17/I/004</v>
          </cell>
        </row>
        <row r="602">
          <cell r="D602" t="str">
            <v>3.3.1.0/17/I/007</v>
          </cell>
        </row>
        <row r="603">
          <cell r="D603" t="str">
            <v>3.3.1.0/16/I/002</v>
          </cell>
        </row>
        <row r="604">
          <cell r="D604" t="str">
            <v>3.3.1.0/16/I/008</v>
          </cell>
        </row>
        <row r="605">
          <cell r="D605" t="str">
            <v>3.3.1.0/17/I/028</v>
          </cell>
        </row>
        <row r="606">
          <cell r="D606" t="str">
            <v>3.3.1.0/17/I/032</v>
          </cell>
        </row>
        <row r="607">
          <cell r="D607" t="str">
            <v>3.3.1.0/17/I/034</v>
          </cell>
        </row>
        <row r="608">
          <cell r="D608" t="str">
            <v>3.3.1.0/17/I/038</v>
          </cell>
        </row>
        <row r="609">
          <cell r="D609" t="str">
            <v>3.3.1.0/17/I/039</v>
          </cell>
        </row>
        <row r="610">
          <cell r="D610" t="str">
            <v>3.3.1.0/17/I/043</v>
          </cell>
        </row>
        <row r="611">
          <cell r="D611" t="str">
            <v>3.3.1.0/16/I/006</v>
          </cell>
        </row>
        <row r="612">
          <cell r="D612" t="str">
            <v>3.3.1.0/16/I/023</v>
          </cell>
        </row>
        <row r="613">
          <cell r="D613" t="str">
            <v>3.3.1.0/17/I/037</v>
          </cell>
        </row>
        <row r="614">
          <cell r="D614" t="str">
            <v>3.3.1.0/16/I/024</v>
          </cell>
        </row>
        <row r="615">
          <cell r="D615" t="str">
            <v>3.3.1.0/16/I/009</v>
          </cell>
        </row>
        <row r="616">
          <cell r="D616" t="str">
            <v>3.3.1.0/16/I/011</v>
          </cell>
        </row>
        <row r="617">
          <cell r="D617" t="str">
            <v>3.3.1.0/16/I/013</v>
          </cell>
        </row>
        <row r="618">
          <cell r="D618" t="str">
            <v>3.3.1.0/16/I/014</v>
          </cell>
        </row>
        <row r="619">
          <cell r="D619" t="str">
            <v>3.3.1.0/16/I/015</v>
          </cell>
        </row>
        <row r="620">
          <cell r="D620" t="str">
            <v>3.3.1.0/16/I/016</v>
          </cell>
        </row>
        <row r="621">
          <cell r="D621" t="str">
            <v>3.3.1.0/16/I/018</v>
          </cell>
        </row>
        <row r="622">
          <cell r="D622" t="str">
            <v>3.3.1.0/16/I/019</v>
          </cell>
        </row>
        <row r="623">
          <cell r="D623" t="str">
            <v>3.3.1.0/16/I/020</v>
          </cell>
        </row>
        <row r="624">
          <cell r="D624" t="str">
            <v>3.3.1.0/16/I/021</v>
          </cell>
        </row>
        <row r="625">
          <cell r="D625" t="str">
            <v>3.3.1.0/16/I/022</v>
          </cell>
        </row>
        <row r="626">
          <cell r="D626" t="str">
            <v>3.3.1.0/16/I/025</v>
          </cell>
        </row>
        <row r="627">
          <cell r="D627" t="str">
            <v>3.3.1.0/16/I/026</v>
          </cell>
        </row>
        <row r="628">
          <cell r="D628" t="str">
            <v>3.3.1.0/16/I/027</v>
          </cell>
        </row>
        <row r="629">
          <cell r="D629" t="str">
            <v>3.3.1.0/16/I/028</v>
          </cell>
        </row>
        <row r="630">
          <cell r="D630" t="str">
            <v>3.3.1.0/16/I/029</v>
          </cell>
        </row>
        <row r="631">
          <cell r="D631" t="str">
            <v>3.3.1.0/16/I/032</v>
          </cell>
        </row>
        <row r="632">
          <cell r="D632" t="str">
            <v>3.3.1.0/16/I/033</v>
          </cell>
        </row>
        <row r="633">
          <cell r="D633" t="str">
            <v>3.3.1.0/16/I/034</v>
          </cell>
        </row>
        <row r="634">
          <cell r="D634" t="str">
            <v>3.3.1.0/17/I/001</v>
          </cell>
        </row>
        <row r="635">
          <cell r="D635" t="str">
            <v>3.3.1.0/17/I/002</v>
          </cell>
        </row>
        <row r="636">
          <cell r="D636" t="str">
            <v>3.3.1.0/17/I/011</v>
          </cell>
        </row>
        <row r="637">
          <cell r="D637" t="str">
            <v>3.3.1.0/17/I/003</v>
          </cell>
        </row>
        <row r="638">
          <cell r="D638" t="str">
            <v>3.3.1.0/17/I/008</v>
          </cell>
        </row>
        <row r="639">
          <cell r="D639" t="str">
            <v>3.3.1.0/17/I/017</v>
          </cell>
        </row>
        <row r="640">
          <cell r="D640" t="str">
            <v>3.3.1.0/17/I/018</v>
          </cell>
        </row>
        <row r="641">
          <cell r="D641" t="str">
            <v>3.3.1.0/17/I/020</v>
          </cell>
        </row>
        <row r="642">
          <cell r="D642" t="str">
            <v>3.3.1.0/17/I/021</v>
          </cell>
        </row>
        <row r="643">
          <cell r="D643" t="str">
            <v>3.3.1.0/17/I/022</v>
          </cell>
        </row>
        <row r="644">
          <cell r="D644" t="str">
            <v>3.3.1.0/17/I/023</v>
          </cell>
        </row>
        <row r="645">
          <cell r="D645" t="str">
            <v>3.3.1.0/17/I/024</v>
          </cell>
        </row>
        <row r="646">
          <cell r="D646" t="str">
            <v>3.3.1.0/17/I/025</v>
          </cell>
        </row>
        <row r="647">
          <cell r="D647" t="str">
            <v>3.3.1.0/17/I/026</v>
          </cell>
        </row>
        <row r="648">
          <cell r="D648" t="str">
            <v>3.3.1.0/17/I/029</v>
          </cell>
        </row>
        <row r="649">
          <cell r="D649" t="str">
            <v>3.3.1.0/17/I/030</v>
          </cell>
        </row>
        <row r="650">
          <cell r="D650" t="str">
            <v>3.3.1.0/17/I/031</v>
          </cell>
        </row>
        <row r="651">
          <cell r="D651" t="str">
            <v>3.3.1.0/17/I/033</v>
          </cell>
        </row>
        <row r="652">
          <cell r="D652" t="str">
            <v>3.3.1.0/17/I/036</v>
          </cell>
        </row>
        <row r="653">
          <cell r="D653" t="str">
            <v>3.3.1.0/17/I/040</v>
          </cell>
        </row>
        <row r="654">
          <cell r="D654" t="str">
            <v>3.3.1.0/17/I/041</v>
          </cell>
        </row>
        <row r="655">
          <cell r="D655" t="str">
            <v>3.3.1.0/17/I/042</v>
          </cell>
        </row>
        <row r="656">
          <cell r="D656" t="str">
            <v>3.3.1.0/17/I/010</v>
          </cell>
        </row>
        <row r="657">
          <cell r="D657" t="str">
            <v>3.3.1.0/17/I/012</v>
          </cell>
        </row>
        <row r="658">
          <cell r="D658" t="str">
            <v>3.3.1.0/17/I/013</v>
          </cell>
        </row>
        <row r="659">
          <cell r="D659" t="str">
            <v>3.3.1.0/17/I/015</v>
          </cell>
        </row>
        <row r="660">
          <cell r="D660" t="str">
            <v>3.3.1.0/17/I/035</v>
          </cell>
        </row>
        <row r="661">
          <cell r="D661" t="str">
            <v>3.4.1.0/16/I/001</v>
          </cell>
        </row>
        <row r="662">
          <cell r="D662" t="str">
            <v>3.4.2.0/15/I/001</v>
          </cell>
        </row>
        <row r="663">
          <cell r="D663" t="str">
            <v>3.4.2.0/15/I/002</v>
          </cell>
        </row>
        <row r="664">
          <cell r="D664" t="str">
            <v>3.4.2.0/15/I/003</v>
          </cell>
        </row>
        <row r="665">
          <cell r="D665" t="str">
            <v>3.4.2.0/16/I/001</v>
          </cell>
        </row>
        <row r="666">
          <cell r="D666" t="str">
            <v>3.4.2.2/16/I/001</v>
          </cell>
        </row>
        <row r="667">
          <cell r="D667" t="str">
            <v>3.4.2.2/16/I/002</v>
          </cell>
        </row>
        <row r="668">
          <cell r="D668" t="str">
            <v>4.1.1.0/17/A/012</v>
          </cell>
        </row>
        <row r="669">
          <cell r="D669" t="str">
            <v>4.1.1.0/17/A/015</v>
          </cell>
        </row>
        <row r="670">
          <cell r="D670" t="str">
            <v>4.1.1.0/17/A/022</v>
          </cell>
        </row>
        <row r="671">
          <cell r="D671" t="str">
            <v>4.1.1.0/17/A/027</v>
          </cell>
        </row>
        <row r="672">
          <cell r="D672" t="str">
            <v>4.1.1.0/17/A/028</v>
          </cell>
        </row>
        <row r="673">
          <cell r="D673" t="str">
            <v>4.1.1.0/17/A/032</v>
          </cell>
        </row>
        <row r="674">
          <cell r="D674" t="str">
            <v>4.1.1.0/17/A/035</v>
          </cell>
        </row>
        <row r="675">
          <cell r="D675" t="str">
            <v>4.1.1.0/17/A/037</v>
          </cell>
        </row>
        <row r="676">
          <cell r="D676" t="str">
            <v>4.1.1.0/17/A/003</v>
          </cell>
        </row>
        <row r="677">
          <cell r="D677" t="str">
            <v>4.1.1.0/17/A/004</v>
          </cell>
        </row>
        <row r="678">
          <cell r="D678" t="str">
            <v>4.1.1.0/17/A/005</v>
          </cell>
        </row>
        <row r="679">
          <cell r="D679" t="str">
            <v>4.1.1.0/17/A/008</v>
          </cell>
        </row>
        <row r="680">
          <cell r="D680" t="str">
            <v>4.1.1.0/17/A/013</v>
          </cell>
        </row>
        <row r="681">
          <cell r="D681" t="str">
            <v>4.1.1.0/17/A/017</v>
          </cell>
        </row>
        <row r="682">
          <cell r="D682" t="str">
            <v>4.1.1.0/17/A/018</v>
          </cell>
        </row>
        <row r="683">
          <cell r="D683" t="str">
            <v>4.1.1.0/17/A/024</v>
          </cell>
        </row>
        <row r="684">
          <cell r="D684" t="str">
            <v>4.1.1.0/17/A/029</v>
          </cell>
        </row>
        <row r="685">
          <cell r="D685" t="str">
            <v>4.1.1.0/17/A/001</v>
          </cell>
        </row>
        <row r="686">
          <cell r="D686" t="str">
            <v>4.1.1.0/17/A/002</v>
          </cell>
        </row>
        <row r="687">
          <cell r="D687" t="str">
            <v>4.1.1.0/17/A/007</v>
          </cell>
        </row>
        <row r="688">
          <cell r="D688" t="str">
            <v>4.1.1.0/17/A/023</v>
          </cell>
        </row>
        <row r="689">
          <cell r="D689" t="str">
            <v>4.1.1.0/17/A/011</v>
          </cell>
        </row>
        <row r="690">
          <cell r="D690" t="str">
            <v>4.1.1.0/17/A/025</v>
          </cell>
        </row>
        <row r="691">
          <cell r="D691" t="str">
            <v>4.1.1.0/17/A/026</v>
          </cell>
        </row>
        <row r="692">
          <cell r="D692" t="str">
            <v>4.1.1.0/17/A/030</v>
          </cell>
        </row>
        <row r="693">
          <cell r="D693" t="str">
            <v>4.1.1.0/17/A/031</v>
          </cell>
        </row>
        <row r="694">
          <cell r="D694" t="str">
            <v>4.1.1.0/17/A/033</v>
          </cell>
        </row>
        <row r="695">
          <cell r="D695" t="str">
            <v>4.1.1.0/17/A/034</v>
          </cell>
        </row>
        <row r="696">
          <cell r="D696" t="str">
            <v>4.1.1.0/17/A/036</v>
          </cell>
        </row>
        <row r="697">
          <cell r="D697" t="str">
            <v>4.1.1.0/17/A/006</v>
          </cell>
        </row>
        <row r="698">
          <cell r="D698" t="str">
            <v>4.1.1.0/17/A/009</v>
          </cell>
        </row>
        <row r="699">
          <cell r="D699" t="str">
            <v>4.1.1.0/17/A/010</v>
          </cell>
        </row>
        <row r="700">
          <cell r="D700" t="str">
            <v>4.1.1.0/17/A/014</v>
          </cell>
        </row>
        <row r="701">
          <cell r="D701" t="str">
            <v>4.1.1.0/17/A/016</v>
          </cell>
        </row>
        <row r="702">
          <cell r="D702" t="str">
            <v>4.1.1.0/17/A/019</v>
          </cell>
        </row>
        <row r="703">
          <cell r="D703" t="str">
            <v>4.1.1.0/17/A/020</v>
          </cell>
        </row>
        <row r="704">
          <cell r="D704" t="str">
            <v>4.1.1.0/17/A/021</v>
          </cell>
        </row>
        <row r="705">
          <cell r="D705" t="str">
            <v>4.2.1.2/16/I/005</v>
          </cell>
        </row>
        <row r="706">
          <cell r="D706" t="str">
            <v>4.2.1.2/16/I/006</v>
          </cell>
        </row>
        <row r="707">
          <cell r="D707" t="str">
            <v>4.2.1.2/17/I/027</v>
          </cell>
        </row>
        <row r="708">
          <cell r="D708" t="str">
            <v>4.2.1.2/17/I/028</v>
          </cell>
        </row>
        <row r="709">
          <cell r="D709" t="str">
            <v>4.2.1.2/17/I/029</v>
          </cell>
        </row>
        <row r="710">
          <cell r="D710" t="str">
            <v>4.2.1.2/17/I/030</v>
          </cell>
        </row>
        <row r="711">
          <cell r="D711" t="str">
            <v>4.2.1.2/17/I/031</v>
          </cell>
        </row>
        <row r="712">
          <cell r="D712" t="str">
            <v>4.2.1.2/16/I/007</v>
          </cell>
        </row>
        <row r="713">
          <cell r="D713" t="str">
            <v>4.2.1.2/17/I/006</v>
          </cell>
        </row>
        <row r="714">
          <cell r="D714" t="str">
            <v>4.2.1.2/17/I/011</v>
          </cell>
        </row>
        <row r="715">
          <cell r="D715" t="str">
            <v>4.2.1.2/17/I/013</v>
          </cell>
        </row>
        <row r="716">
          <cell r="D716" t="str">
            <v>4.2.1.2/16/I/001</v>
          </cell>
        </row>
        <row r="717">
          <cell r="D717" t="str">
            <v>4.2.1.2/16/I/003</v>
          </cell>
        </row>
        <row r="718">
          <cell r="D718" t="str">
            <v>4.2.1.2/17/I/001</v>
          </cell>
        </row>
        <row r="719">
          <cell r="D719" t="str">
            <v>4.2.1.2/17/I/004</v>
          </cell>
        </row>
        <row r="720">
          <cell r="D720" t="str">
            <v>4.2.1.2/17/I/014</v>
          </cell>
        </row>
        <row r="721">
          <cell r="D721" t="str">
            <v>4.2.1.2/16/I/002</v>
          </cell>
        </row>
        <row r="722">
          <cell r="D722" t="str">
            <v>4.2.1.2/17/I/018</v>
          </cell>
        </row>
        <row r="723">
          <cell r="D723" t="str">
            <v>4.2.1.2/17/I/022</v>
          </cell>
        </row>
        <row r="724">
          <cell r="D724" t="str">
            <v>4.2.1.2/17/I/023</v>
          </cell>
        </row>
        <row r="725">
          <cell r="D725" t="str">
            <v>4.2.1.2/17/I/024</v>
          </cell>
        </row>
        <row r="726">
          <cell r="D726" t="str">
            <v>4.2.1.2/17/I/025</v>
          </cell>
        </row>
        <row r="727">
          <cell r="D727" t="str">
            <v>4.2.1.2/17/I/026</v>
          </cell>
        </row>
        <row r="728">
          <cell r="D728" t="str">
            <v>4.2.1.2/17/I/012</v>
          </cell>
        </row>
        <row r="729">
          <cell r="D729" t="str">
            <v>4.2.1.2/17/I/002</v>
          </cell>
        </row>
        <row r="730">
          <cell r="D730" t="str">
            <v>4.2.1.2/17/I/003</v>
          </cell>
        </row>
        <row r="731">
          <cell r="D731" t="str">
            <v>4.2.1.2/17/I/005</v>
          </cell>
        </row>
        <row r="732">
          <cell r="D732" t="str">
            <v>4.2.1.2/17/I/008</v>
          </cell>
        </row>
        <row r="733">
          <cell r="D733" t="str">
            <v>4.2.1.2/17/I/009</v>
          </cell>
        </row>
        <row r="734">
          <cell r="D734" t="str">
            <v>4.2.1.2/17/I/015</v>
          </cell>
        </row>
        <row r="735">
          <cell r="D735" t="str">
            <v>4.2.1.2/17/I/016</v>
          </cell>
        </row>
        <row r="736">
          <cell r="D736" t="str">
            <v>4.2.1.2/17/I/017</v>
          </cell>
        </row>
        <row r="737">
          <cell r="D737" t="str">
            <v>4.2.1.2/17/I/019</v>
          </cell>
        </row>
        <row r="738">
          <cell r="D738" t="str">
            <v>4.2.1.2/17/I/020</v>
          </cell>
        </row>
        <row r="739">
          <cell r="D739" t="str">
            <v>4.2.1.2/17/I/021</v>
          </cell>
        </row>
        <row r="740">
          <cell r="D740" t="str">
            <v>4.2.1.2/16/I/004</v>
          </cell>
        </row>
        <row r="741">
          <cell r="D741" t="str">
            <v>4.2.1.2/17/I/007</v>
          </cell>
        </row>
        <row r="742">
          <cell r="D742" t="str">
            <v>4.2.1.2/17/I/010</v>
          </cell>
        </row>
        <row r="743">
          <cell r="D743" t="str">
            <v>4.2.1.1/16/I/001</v>
          </cell>
        </row>
        <row r="744">
          <cell r="D744" t="str">
            <v>4.2.1.1/16/FI/001</v>
          </cell>
        </row>
        <row r="745">
          <cell r="D745" t="str">
            <v>4.2.2.0/17/I/057</v>
          </cell>
        </row>
        <row r="746">
          <cell r="D746" t="str">
            <v>4.2.2.0/17/I/058</v>
          </cell>
        </row>
        <row r="747">
          <cell r="D747" t="str">
            <v>4.2.2.0/17/I/059</v>
          </cell>
        </row>
        <row r="748">
          <cell r="D748" t="str">
            <v>4.2.2.0/17/I/060</v>
          </cell>
        </row>
        <row r="749">
          <cell r="D749" t="str">
            <v>4.2.2.0/17/I/061</v>
          </cell>
        </row>
        <row r="750">
          <cell r="D750" t="str">
            <v>4.2.2.0/17/I/062</v>
          </cell>
        </row>
        <row r="751">
          <cell r="D751" t="str">
            <v>4.2.2.0/17/I/063</v>
          </cell>
        </row>
        <row r="752">
          <cell r="D752" t="str">
            <v>4.2.2.0/17/I/105</v>
          </cell>
        </row>
        <row r="753">
          <cell r="D753" t="str">
            <v>4.2.2.0/17/I/107</v>
          </cell>
        </row>
        <row r="754">
          <cell r="D754" t="str">
            <v>4.2.2.0/17/I/108</v>
          </cell>
        </row>
        <row r="755">
          <cell r="D755" t="str">
            <v>4.2.2.0/17/I/007</v>
          </cell>
        </row>
        <row r="756">
          <cell r="D756" t="str">
            <v>4.2.2.0/17/I/065</v>
          </cell>
        </row>
        <row r="757">
          <cell r="D757" t="str">
            <v>4.2.2.0/17/I/013</v>
          </cell>
        </row>
        <row r="758">
          <cell r="D758" t="str">
            <v>4.2.2.0/16/I/001</v>
          </cell>
        </row>
        <row r="759">
          <cell r="D759" t="str">
            <v>4.2.2.0/16/I/003</v>
          </cell>
        </row>
        <row r="760">
          <cell r="D760" t="str">
            <v>4.2.2.0/17/I/001</v>
          </cell>
        </row>
        <row r="761">
          <cell r="D761" t="str">
            <v>4.2.2.0/17/I/002</v>
          </cell>
        </row>
        <row r="762">
          <cell r="D762" t="str">
            <v>4.2.2.0/17/I/003</v>
          </cell>
        </row>
        <row r="763">
          <cell r="D763" t="str">
            <v>4.2.2.0/17/I/010</v>
          </cell>
        </row>
        <row r="764">
          <cell r="D764" t="str">
            <v>4.2.2.0/17/I/017</v>
          </cell>
        </row>
        <row r="765">
          <cell r="D765" t="str">
            <v>4.2.2.0/17/I/018</v>
          </cell>
        </row>
        <row r="766">
          <cell r="D766" t="str">
            <v>4.2.2.0/17/I/019</v>
          </cell>
        </row>
        <row r="767">
          <cell r="D767" t="str">
            <v>4.2.2.0/17/I/020</v>
          </cell>
        </row>
        <row r="768">
          <cell r="D768" t="str">
            <v>4.2.2.0/17/I/021</v>
          </cell>
        </row>
        <row r="769">
          <cell r="D769" t="str">
            <v>4.2.2.0/17/I/022</v>
          </cell>
        </row>
        <row r="770">
          <cell r="D770" t="str">
            <v>4.2.2.0/17/I/023</v>
          </cell>
        </row>
        <row r="771">
          <cell r="D771" t="str">
            <v>4.2.2.0/17/I/024</v>
          </cell>
        </row>
        <row r="772">
          <cell r="D772" t="str">
            <v>4.2.2.0/17/I/025</v>
          </cell>
        </row>
        <row r="773">
          <cell r="D773" t="str">
            <v>4.2.2.0/17/I/026</v>
          </cell>
        </row>
        <row r="774">
          <cell r="D774" t="str">
            <v>4.2.2.0/17/I/027</v>
          </cell>
        </row>
        <row r="775">
          <cell r="D775" t="str">
            <v>4.2.2.0/17/I/028</v>
          </cell>
        </row>
        <row r="776">
          <cell r="D776" t="str">
            <v>4.2.2.0/17/I/029</v>
          </cell>
        </row>
        <row r="777">
          <cell r="D777" t="str">
            <v>4.2.2.0/17/I/030</v>
          </cell>
        </row>
        <row r="778">
          <cell r="D778" t="str">
            <v>4.2.2.0/17/I/031</v>
          </cell>
        </row>
        <row r="779">
          <cell r="D779" t="str">
            <v>4.2.2.0/17/I/032</v>
          </cell>
        </row>
        <row r="780">
          <cell r="D780" t="str">
            <v>4.2.2.0/17/I/033</v>
          </cell>
        </row>
        <row r="781">
          <cell r="D781" t="str">
            <v>4.2.2.0/17/I/034</v>
          </cell>
        </row>
        <row r="782">
          <cell r="D782" t="str">
            <v>4.2.2.0/17/I/035</v>
          </cell>
        </row>
        <row r="783">
          <cell r="D783" t="str">
            <v>4.2.2.0/17/I/037</v>
          </cell>
        </row>
        <row r="784">
          <cell r="D784" t="str">
            <v>4.2.2.0/17/I/038</v>
          </cell>
        </row>
        <row r="785">
          <cell r="D785" t="str">
            <v>4.2.2.0/17/I/039</v>
          </cell>
        </row>
        <row r="786">
          <cell r="D786" t="str">
            <v>4.2.2.0/17/I/040</v>
          </cell>
        </row>
        <row r="787">
          <cell r="D787" t="str">
            <v>4.2.2.0/17/I/042</v>
          </cell>
        </row>
        <row r="788">
          <cell r="D788" t="str">
            <v>4.2.2.0/17/I/043</v>
          </cell>
        </row>
        <row r="789">
          <cell r="D789" t="str">
            <v>4.2.2.0/17/I/044</v>
          </cell>
        </row>
        <row r="790">
          <cell r="D790" t="str">
            <v>4.2.2.0/17/I/045</v>
          </cell>
        </row>
        <row r="791">
          <cell r="D791" t="str">
            <v>4.2.2.0/17/I/046</v>
          </cell>
        </row>
        <row r="792">
          <cell r="D792" t="str">
            <v>4.2.2.0/17/I/047</v>
          </cell>
        </row>
        <row r="793">
          <cell r="D793" t="str">
            <v>4.2.2.0/17/I/048</v>
          </cell>
        </row>
        <row r="794">
          <cell r="D794" t="str">
            <v>4.2.2.0/17/I/049</v>
          </cell>
        </row>
        <row r="795">
          <cell r="D795" t="str">
            <v>4.2.2.0/17/I/054</v>
          </cell>
        </row>
        <row r="796">
          <cell r="D796" t="str">
            <v>4.2.2.0/17/I/056</v>
          </cell>
        </row>
        <row r="797">
          <cell r="D797" t="str">
            <v>4.2.2.0/17/I/055</v>
          </cell>
        </row>
        <row r="798">
          <cell r="D798" t="str">
            <v>4.2.2.0/17/I/064</v>
          </cell>
        </row>
        <row r="799">
          <cell r="D799" t="str">
            <v>4.2.2.0/17/I/066</v>
          </cell>
        </row>
        <row r="800">
          <cell r="D800" t="str">
            <v>4.2.2.0/17/I/067</v>
          </cell>
        </row>
        <row r="801">
          <cell r="D801" t="str">
            <v>4.2.2.0/17/I/068</v>
          </cell>
        </row>
        <row r="802">
          <cell r="D802" t="str">
            <v>4.2.2.0/17/I/069</v>
          </cell>
        </row>
        <row r="803">
          <cell r="D803" t="str">
            <v>4.2.2.0/17/I/070</v>
          </cell>
        </row>
        <row r="804">
          <cell r="D804" t="str">
            <v>4.2.2.0/17/I/071</v>
          </cell>
        </row>
        <row r="805">
          <cell r="D805" t="str">
            <v>4.2.2.0/17/I/072</v>
          </cell>
        </row>
        <row r="806">
          <cell r="D806" t="str">
            <v>4.2.2.0/17/I/073</v>
          </cell>
        </row>
        <row r="807">
          <cell r="D807" t="str">
            <v>4.2.2.0/17/I/074</v>
          </cell>
        </row>
        <row r="808">
          <cell r="D808" t="str">
            <v>4.2.2.0/17/I/075</v>
          </cell>
        </row>
        <row r="809">
          <cell r="D809" t="str">
            <v>4.2.2.0/17/I/076</v>
          </cell>
        </row>
        <row r="810">
          <cell r="D810" t="str">
            <v>4.2.2.0/17/I/077</v>
          </cell>
        </row>
        <row r="811">
          <cell r="D811" t="str">
            <v>4.2.2.0/17/I/078</v>
          </cell>
        </row>
        <row r="812">
          <cell r="D812" t="str">
            <v>4.2.2.0/17/I/079</v>
          </cell>
        </row>
        <row r="813">
          <cell r="D813" t="str">
            <v>4.2.2.0/17/I/080</v>
          </cell>
        </row>
        <row r="814">
          <cell r="D814" t="str">
            <v>4.2.2.0/17/I/081</v>
          </cell>
        </row>
        <row r="815">
          <cell r="D815" t="str">
            <v>4.2.2.0/17/I/082</v>
          </cell>
        </row>
        <row r="816">
          <cell r="D816" t="str">
            <v>4.2.2.0/17/I/083</v>
          </cell>
        </row>
        <row r="817">
          <cell r="D817" t="str">
            <v>4.2.2.0/17/I/084</v>
          </cell>
        </row>
        <row r="818">
          <cell r="D818" t="str">
            <v>4.2.2.0/17/I/085</v>
          </cell>
        </row>
        <row r="819">
          <cell r="D819" t="str">
            <v>4.2.2.0/17/I/086</v>
          </cell>
        </row>
        <row r="820">
          <cell r="D820" t="str">
            <v>4.2.2.0/17/I/087</v>
          </cell>
        </row>
        <row r="821">
          <cell r="D821" t="str">
            <v>4.2.2.0/17/I/088</v>
          </cell>
        </row>
        <row r="822">
          <cell r="D822" t="str">
            <v>4.2.2.0/17/I/089</v>
          </cell>
        </row>
        <row r="823">
          <cell r="D823" t="str">
            <v>4.2.2.0/17/I/090</v>
          </cell>
        </row>
        <row r="824">
          <cell r="D824" t="str">
            <v>4.2.2.0/17/I/091</v>
          </cell>
        </row>
        <row r="825">
          <cell r="D825" t="str">
            <v>4.2.2.0/17/I/092</v>
          </cell>
        </row>
        <row r="826">
          <cell r="D826" t="str">
            <v>4.2.2.0/17/I/093</v>
          </cell>
        </row>
        <row r="827">
          <cell r="D827" t="str">
            <v>4.2.2.0/17/I/094</v>
          </cell>
        </row>
        <row r="828">
          <cell r="D828" t="str">
            <v>4.2.2.0/17/I/095</v>
          </cell>
        </row>
        <row r="829">
          <cell r="D829" t="str">
            <v>4.2.2.0/17/I/096</v>
          </cell>
        </row>
        <row r="830">
          <cell r="D830" t="str">
            <v>4.2.2.0/17/I/097</v>
          </cell>
        </row>
        <row r="831">
          <cell r="D831" t="str">
            <v>4.2.2.0/17/I/098</v>
          </cell>
        </row>
        <row r="832">
          <cell r="D832" t="str">
            <v>4.2.2.0/17/I/099</v>
          </cell>
        </row>
        <row r="833">
          <cell r="D833" t="str">
            <v>4.2.2.0/17/I/100</v>
          </cell>
        </row>
        <row r="834">
          <cell r="D834" t="str">
            <v>4.2.2.0/17/I/101</v>
          </cell>
        </row>
        <row r="835">
          <cell r="D835" t="str">
            <v>4.2.2.0/17/I/102</v>
          </cell>
        </row>
        <row r="836">
          <cell r="D836" t="str">
            <v>4.2.2.0/17/I/103</v>
          </cell>
        </row>
        <row r="837">
          <cell r="D837" t="str">
            <v>4.2.2.0/17/I/104</v>
          </cell>
        </row>
        <row r="838">
          <cell r="D838" t="str">
            <v>4.2.2.0/17/I/106</v>
          </cell>
        </row>
        <row r="839">
          <cell r="D839" t="str">
            <v>4.2.2.0/17/I/011</v>
          </cell>
        </row>
        <row r="840">
          <cell r="D840" t="str">
            <v>4.2.2.0/17/I/036</v>
          </cell>
        </row>
        <row r="841">
          <cell r="D841" t="str">
            <v>4.2.2.0/16/I/002</v>
          </cell>
        </row>
        <row r="842">
          <cell r="D842" t="str">
            <v>4.2.2.0/17/I/004</v>
          </cell>
        </row>
        <row r="843">
          <cell r="D843" t="str">
            <v>4.2.2.0/17/I/005</v>
          </cell>
        </row>
        <row r="844">
          <cell r="D844" t="str">
            <v>4.2.2.0/17/I/006</v>
          </cell>
        </row>
        <row r="845">
          <cell r="D845" t="str">
            <v>4.2.2.0/17/I/008</v>
          </cell>
        </row>
        <row r="846">
          <cell r="D846" t="str">
            <v>4.2.2.0/17/I/009</v>
          </cell>
        </row>
        <row r="847">
          <cell r="D847" t="str">
            <v>4.2.2.0/17/I/012</v>
          </cell>
        </row>
        <row r="848">
          <cell r="D848" t="str">
            <v>4.2.2.0/17/I/014</v>
          </cell>
        </row>
        <row r="849">
          <cell r="D849" t="str">
            <v>4.2.2.0/17/I/015</v>
          </cell>
        </row>
        <row r="850">
          <cell r="D850" t="str">
            <v>4.2.2.0/17/I/050</v>
          </cell>
        </row>
        <row r="851">
          <cell r="D851" t="str">
            <v>4.2.2.0/17/I/051</v>
          </cell>
        </row>
        <row r="852">
          <cell r="D852" t="str">
            <v>4.2.2.0/17/I/052</v>
          </cell>
        </row>
        <row r="853">
          <cell r="D853" t="str">
            <v>4.2.2.0/17/I/053</v>
          </cell>
        </row>
        <row r="854">
          <cell r="D854" t="str">
            <v>4.2.2.0/17/I/016</v>
          </cell>
        </row>
        <row r="855">
          <cell r="D855" t="str">
            <v>4.2.2.0/17/I/041</v>
          </cell>
        </row>
        <row r="856">
          <cell r="D856" t="str">
            <v>4.3.1.0/17/A/012</v>
          </cell>
        </row>
        <row r="857">
          <cell r="D857" t="str">
            <v>4.3.1.0/17/A/022</v>
          </cell>
        </row>
        <row r="858">
          <cell r="D858" t="str">
            <v>4.3.1.0/17/A/024</v>
          </cell>
        </row>
        <row r="859">
          <cell r="D859" t="str">
            <v>4.3.1.0/17/A/025</v>
          </cell>
        </row>
        <row r="860">
          <cell r="D860" t="str">
            <v>4.3.1.0/17/A/028</v>
          </cell>
        </row>
        <row r="861">
          <cell r="D861" t="str">
            <v>4.3.1.0/17/A/019</v>
          </cell>
        </row>
        <row r="862">
          <cell r="D862" t="str">
            <v>4.3.1.0/17/A/051</v>
          </cell>
        </row>
        <row r="863">
          <cell r="D863" t="str">
            <v>4.3.1.0/17/A/052</v>
          </cell>
        </row>
        <row r="864">
          <cell r="D864" t="str">
            <v>4.3.1.0/17/A/057</v>
          </cell>
        </row>
        <row r="865">
          <cell r="D865" t="str">
            <v>4.3.1.0/17/A/001</v>
          </cell>
        </row>
        <row r="866">
          <cell r="D866" t="str">
            <v>4.3.1.0/17/A/003</v>
          </cell>
        </row>
        <row r="867">
          <cell r="D867" t="str">
            <v>4.3.1.0/17/A/004</v>
          </cell>
        </row>
        <row r="868">
          <cell r="D868" t="str">
            <v>4.3.1.0/17/A/005</v>
          </cell>
        </row>
        <row r="869">
          <cell r="D869" t="str">
            <v>4.3.1.0/17/A/007</v>
          </cell>
        </row>
        <row r="870">
          <cell r="D870" t="str">
            <v>4.3.1.0/17/A/011</v>
          </cell>
        </row>
        <row r="871">
          <cell r="D871" t="str">
            <v>4.3.1.0/17/A/013</v>
          </cell>
        </row>
        <row r="872">
          <cell r="D872" t="str">
            <v>4.3.1.0/17/A/015</v>
          </cell>
        </row>
        <row r="873">
          <cell r="D873" t="str">
            <v>4.3.1.0/17/A/016</v>
          </cell>
        </row>
        <row r="874">
          <cell r="D874" t="str">
            <v>4.3.1.0/17/A/017</v>
          </cell>
        </row>
        <row r="875">
          <cell r="D875" t="str">
            <v>4.3.1.0/17/A/018</v>
          </cell>
        </row>
        <row r="876">
          <cell r="D876" t="str">
            <v>4.3.1.0/17/A/020</v>
          </cell>
        </row>
        <row r="877">
          <cell r="D877" t="str">
            <v>4.3.1.0/17/A/021</v>
          </cell>
        </row>
        <row r="878">
          <cell r="D878" t="str">
            <v>4.3.1.0/17/A/023</v>
          </cell>
        </row>
        <row r="879">
          <cell r="D879" t="str">
            <v>4.3.1.0/17/A/026</v>
          </cell>
        </row>
        <row r="880">
          <cell r="D880" t="str">
            <v>4.3.1.0/17/A/027</v>
          </cell>
        </row>
        <row r="881">
          <cell r="D881" t="str">
            <v>4.3.1.0/17/A/029</v>
          </cell>
        </row>
        <row r="882">
          <cell r="D882" t="str">
            <v>4.3.1.0/17/A/030</v>
          </cell>
        </row>
        <row r="883">
          <cell r="D883" t="str">
            <v>4.3.1.0/17/A/031</v>
          </cell>
        </row>
        <row r="884">
          <cell r="D884" t="str">
            <v>4.3.1.0/17/A/032</v>
          </cell>
        </row>
        <row r="885">
          <cell r="D885" t="str">
            <v>4.3.1.0/17/A/033</v>
          </cell>
        </row>
        <row r="886">
          <cell r="D886" t="str">
            <v>4.3.1.0/17/A/034</v>
          </cell>
        </row>
        <row r="887">
          <cell r="D887" t="str">
            <v>4.3.1.0/17/A/035</v>
          </cell>
        </row>
        <row r="888">
          <cell r="D888" t="str">
            <v>4.3.1.0/17/A/036</v>
          </cell>
        </row>
        <row r="889">
          <cell r="D889" t="str">
            <v>4.3.1.0/17/A/037</v>
          </cell>
        </row>
        <row r="890">
          <cell r="D890" t="str">
            <v>4.3.1.0/17/A/038</v>
          </cell>
        </row>
        <row r="891">
          <cell r="D891" t="str">
            <v>4.3.1.0/17/A/039</v>
          </cell>
        </row>
        <row r="892">
          <cell r="D892" t="str">
            <v>4.3.1.0/17/A/040</v>
          </cell>
        </row>
        <row r="893">
          <cell r="D893" t="str">
            <v>4.3.1.0/17/A/041</v>
          </cell>
        </row>
        <row r="894">
          <cell r="D894" t="str">
            <v>4.3.1.0/17/A/042</v>
          </cell>
        </row>
        <row r="895">
          <cell r="D895" t="str">
            <v>4.3.1.0/17/A/043</v>
          </cell>
        </row>
        <row r="896">
          <cell r="D896" t="str">
            <v>4.3.1.0/17/A/044</v>
          </cell>
        </row>
        <row r="897">
          <cell r="D897" t="str">
            <v>4.3.1.0/17/A/045</v>
          </cell>
        </row>
        <row r="898">
          <cell r="D898" t="str">
            <v>4.3.1.0/17/A/046</v>
          </cell>
        </row>
        <row r="899">
          <cell r="D899" t="str">
            <v>4.3.1.0/17/A/047</v>
          </cell>
        </row>
        <row r="900">
          <cell r="D900" t="str">
            <v>4.3.1.0/17/A/048</v>
          </cell>
        </row>
        <row r="901">
          <cell r="D901" t="str">
            <v>4.3.1.0/17/A/049</v>
          </cell>
        </row>
        <row r="902">
          <cell r="D902" t="str">
            <v>4.3.1.0/17/A/050</v>
          </cell>
        </row>
        <row r="903">
          <cell r="D903" t="str">
            <v>4.3.1.0/17/A/053</v>
          </cell>
        </row>
        <row r="904">
          <cell r="D904" t="str">
            <v>4.3.1.0/17/A/054</v>
          </cell>
        </row>
        <row r="905">
          <cell r="D905" t="str">
            <v>4.3.1.0/17/A/055</v>
          </cell>
        </row>
        <row r="906">
          <cell r="D906" t="str">
            <v>4.3.1.0/17/A/056</v>
          </cell>
        </row>
        <row r="907">
          <cell r="D907" t="str">
            <v>4.3.1.0/17/A/058</v>
          </cell>
        </row>
        <row r="908">
          <cell r="D908" t="str">
            <v>4.3.1.0/17/A/059</v>
          </cell>
        </row>
        <row r="909">
          <cell r="D909" t="str">
            <v>4.3.1.0/17/A/060</v>
          </cell>
        </row>
        <row r="910">
          <cell r="D910" t="str">
            <v>4.3.1.0/17/A/061</v>
          </cell>
        </row>
        <row r="911">
          <cell r="D911" t="str">
            <v>4.3.1.0/17/A/062</v>
          </cell>
        </row>
        <row r="912">
          <cell r="D912" t="str">
            <v>4.3.1.0/17/A/063</v>
          </cell>
        </row>
        <row r="913">
          <cell r="D913" t="str">
            <v>4.3.1.0/17/A/064</v>
          </cell>
        </row>
        <row r="914">
          <cell r="D914" t="str">
            <v>4.3.1.0/17/A/065</v>
          </cell>
        </row>
        <row r="915">
          <cell r="D915" t="str">
            <v>4.3.1.0/17/A/066</v>
          </cell>
        </row>
        <row r="916">
          <cell r="D916" t="str">
            <v>4.3.1.0/17/A/067</v>
          </cell>
        </row>
        <row r="917">
          <cell r="D917" t="str">
            <v>4.3.1.0/17/A/068</v>
          </cell>
        </row>
        <row r="918">
          <cell r="D918" t="str">
            <v>4.3.1.0/17/A/069</v>
          </cell>
        </row>
        <row r="919">
          <cell r="D919" t="str">
            <v>4.3.1.0/17/A/070</v>
          </cell>
        </row>
        <row r="920">
          <cell r="D920" t="str">
            <v>4.3.1.0/17/A/071</v>
          </cell>
        </row>
        <row r="921">
          <cell r="D921" t="str">
            <v>4.3.1.0/17/A/072</v>
          </cell>
        </row>
        <row r="922">
          <cell r="D922" t="str">
            <v>4.3.1.0/17/A/073</v>
          </cell>
        </row>
        <row r="923">
          <cell r="D923" t="str">
            <v>4.3.1.0/17/A/074</v>
          </cell>
        </row>
        <row r="924">
          <cell r="D924" t="str">
            <v>4.3.1.0/17/A/075</v>
          </cell>
        </row>
        <row r="925">
          <cell r="D925" t="str">
            <v>4.3.1.0/17/A/076</v>
          </cell>
        </row>
        <row r="926">
          <cell r="D926" t="str">
            <v>4.3.1.0/17/A/077</v>
          </cell>
        </row>
        <row r="927">
          <cell r="D927" t="str">
            <v>4.3.1.0/17/A/078</v>
          </cell>
        </row>
        <row r="928">
          <cell r="D928" t="str">
            <v>4.3.1.0/17/A/079</v>
          </cell>
        </row>
        <row r="929">
          <cell r="D929" t="str">
            <v>4.3.1.0/17/A/080</v>
          </cell>
        </row>
        <row r="930">
          <cell r="D930" t="str">
            <v>4.3.1.0/17/A/081</v>
          </cell>
        </row>
        <row r="931">
          <cell r="D931" t="str">
            <v>4.3.1.0/17/A/082</v>
          </cell>
        </row>
        <row r="932">
          <cell r="D932" t="str">
            <v>4.3.1.0/17/A/083</v>
          </cell>
        </row>
        <row r="933">
          <cell r="D933" t="str">
            <v>4.3.1.0/17/A/084</v>
          </cell>
        </row>
        <row r="934">
          <cell r="D934" t="str">
            <v>4.3.1.0/17/A/085</v>
          </cell>
        </row>
        <row r="935">
          <cell r="D935" t="str">
            <v>4.3.1.0/17/A/002</v>
          </cell>
        </row>
        <row r="936">
          <cell r="D936" t="str">
            <v>4.3.1.0/17/A/006</v>
          </cell>
        </row>
        <row r="937">
          <cell r="D937" t="str">
            <v>4.3.1.0/17/A/008</v>
          </cell>
        </row>
        <row r="938">
          <cell r="D938" t="str">
            <v>4.3.1.0/17/A/009</v>
          </cell>
        </row>
        <row r="939">
          <cell r="D939" t="str">
            <v>4.3.1.0/17/A/010</v>
          </cell>
        </row>
        <row r="940">
          <cell r="D940" t="str">
            <v>4.3.1.0/17/A/014</v>
          </cell>
        </row>
        <row r="941">
          <cell r="D941" t="str">
            <v>4.4.1.0/16/I/001</v>
          </cell>
        </row>
        <row r="942">
          <cell r="D942" t="str">
            <v>4.5.1.1/16/I/001</v>
          </cell>
        </row>
        <row r="943">
          <cell r="D943" t="str">
            <v>4.5.1.1/16/I/002</v>
          </cell>
        </row>
        <row r="944">
          <cell r="D944" t="str">
            <v>4.5.1.1/16/I/003</v>
          </cell>
        </row>
        <row r="945">
          <cell r="D945" t="str">
            <v>4.5.1.2/17/I/004</v>
          </cell>
        </row>
        <row r="946">
          <cell r="D946" t="str">
            <v>4.5.1.2/17/I/005</v>
          </cell>
        </row>
        <row r="947">
          <cell r="D947" t="str">
            <v>4.5.1.2/17/I/006</v>
          </cell>
        </row>
        <row r="948">
          <cell r="D948" t="str">
            <v>4.5.1.2/17/I/002</v>
          </cell>
        </row>
        <row r="949">
          <cell r="D949" t="str">
            <v>4.5.1.2/17/I/003</v>
          </cell>
        </row>
        <row r="950">
          <cell r="D950" t="str">
            <v>4.5.1.2/17/I/001</v>
          </cell>
        </row>
        <row r="951">
          <cell r="D951" t="str">
            <v>5.1.1.0/15/I/001</v>
          </cell>
        </row>
        <row r="952">
          <cell r="D952" t="str">
            <v>5.1.1.0/17/I/006</v>
          </cell>
        </row>
        <row r="953">
          <cell r="D953" t="str">
            <v>5.1.1.0/17/I/007</v>
          </cell>
        </row>
        <row r="954">
          <cell r="D954" t="str">
            <v>5.1.1.0/17/I/008</v>
          </cell>
        </row>
        <row r="955">
          <cell r="D955" t="str">
            <v>5.1.1.0/17/I/001</v>
          </cell>
        </row>
        <row r="956">
          <cell r="D956" t="str">
            <v>5.1.1.0/17/I/002</v>
          </cell>
        </row>
        <row r="957">
          <cell r="D957" t="str">
            <v>5.1.1.0/17/I/003</v>
          </cell>
        </row>
        <row r="958">
          <cell r="D958" t="str">
            <v>5.1.1.0/17/I/004</v>
          </cell>
        </row>
        <row r="959">
          <cell r="D959" t="str">
            <v>5.1.1.0/17/I/005</v>
          </cell>
        </row>
        <row r="960">
          <cell r="D960" t="str">
            <v>5.1.2.0/17/I/011</v>
          </cell>
        </row>
        <row r="961">
          <cell r="D961" t="str">
            <v>5.1.2.0/16/I/001</v>
          </cell>
        </row>
        <row r="962">
          <cell r="D962" t="str">
            <v>5.1.2.0/16/I/002</v>
          </cell>
        </row>
        <row r="963">
          <cell r="D963" t="str">
            <v>5.1.2.0/16/I/003</v>
          </cell>
        </row>
        <row r="964">
          <cell r="D964" t="str">
            <v>5.1.2.0/16/I/004</v>
          </cell>
        </row>
        <row r="965">
          <cell r="D965" t="str">
            <v>5.1.2.0/16/I/005</v>
          </cell>
        </row>
        <row r="966">
          <cell r="D966" t="str">
            <v>5.1.2.0/16/I/006</v>
          </cell>
        </row>
        <row r="967">
          <cell r="D967" t="str">
            <v>5.1.2.0/17/I/001</v>
          </cell>
        </row>
        <row r="968">
          <cell r="D968" t="str">
            <v>5.1.2.0/17/I/002</v>
          </cell>
        </row>
        <row r="969">
          <cell r="D969" t="str">
            <v>5.1.2.0/17/I/003</v>
          </cell>
        </row>
        <row r="970">
          <cell r="D970" t="str">
            <v>5.1.2.0/17/I/004</v>
          </cell>
        </row>
        <row r="971">
          <cell r="D971" t="str">
            <v>5.1.2.0/17/I/005</v>
          </cell>
        </row>
        <row r="972">
          <cell r="D972" t="str">
            <v>5.1.2.0/17/I/007</v>
          </cell>
        </row>
        <row r="973">
          <cell r="D973" t="str">
            <v>5.1.2.0/17/I/006</v>
          </cell>
        </row>
        <row r="974">
          <cell r="D974" t="str">
            <v>5.1.2.0/17/I/008</v>
          </cell>
        </row>
        <row r="975">
          <cell r="D975" t="str">
            <v>5.1.2.0/17/I/009</v>
          </cell>
        </row>
        <row r="976">
          <cell r="D976" t="str">
            <v>5.1.2.0/17/I/010</v>
          </cell>
        </row>
        <row r="977">
          <cell r="D977" t="str">
            <v>5.2.1.2/17/A/001</v>
          </cell>
        </row>
        <row r="978">
          <cell r="D978" t="str">
            <v>5.2.1.2/17/A/002</v>
          </cell>
        </row>
        <row r="979">
          <cell r="D979" t="str">
            <v>5.2.1.2/17/A/003</v>
          </cell>
        </row>
        <row r="980">
          <cell r="D980" t="str">
            <v>5.2.1.2/17/A/004</v>
          </cell>
        </row>
        <row r="981">
          <cell r="D981" t="str">
            <v>5.2.1.2/17/A/005</v>
          </cell>
        </row>
        <row r="982">
          <cell r="D982" t="str">
            <v>5.2.1.2/17/A/006</v>
          </cell>
        </row>
        <row r="983">
          <cell r="D983" t="str">
            <v>5.2.1.2/17/A/007</v>
          </cell>
        </row>
        <row r="984">
          <cell r="D984" t="str">
            <v>5.2.1.2/17/A/008</v>
          </cell>
        </row>
        <row r="985">
          <cell r="D985" t="str">
            <v>5.2.1.1/17/A/001</v>
          </cell>
        </row>
        <row r="986">
          <cell r="D986" t="str">
            <v>5.2.1.1/17/A/003</v>
          </cell>
        </row>
        <row r="987">
          <cell r="D987" t="str">
            <v>5.2.1.1/17/A/005</v>
          </cell>
        </row>
        <row r="988">
          <cell r="D988" t="str">
            <v>5.2.1.1/17/A/008</v>
          </cell>
        </row>
        <row r="989">
          <cell r="D989" t="str">
            <v>5.2.1.1/17/A/009</v>
          </cell>
        </row>
        <row r="990">
          <cell r="D990" t="str">
            <v>5.2.1.1/17/A/002</v>
          </cell>
        </row>
        <row r="991">
          <cell r="D991" t="str">
            <v>5.2.1.1/17/A/004</v>
          </cell>
        </row>
        <row r="992">
          <cell r="D992" t="str">
            <v>5.2.1.1/17/A/006</v>
          </cell>
        </row>
        <row r="993">
          <cell r="D993" t="str">
            <v>5.2.1.1/17/A/007</v>
          </cell>
        </row>
        <row r="994">
          <cell r="D994" t="str">
            <v>5.3.1.0/16/I/001</v>
          </cell>
        </row>
        <row r="995">
          <cell r="D995" t="str">
            <v>5.3.1.0/16/I/002</v>
          </cell>
        </row>
        <row r="996">
          <cell r="D996" t="str">
            <v>5.3.1.0/16/I/003</v>
          </cell>
        </row>
        <row r="997">
          <cell r="D997" t="str">
            <v>5.3.1.0/16/I/004</v>
          </cell>
        </row>
        <row r="998">
          <cell r="D998" t="str">
            <v>5.3.1.0/16/I/005</v>
          </cell>
        </row>
        <row r="999">
          <cell r="D999" t="str">
            <v>5.3.1.0/16/I/006</v>
          </cell>
        </row>
        <row r="1000">
          <cell r="D1000" t="str">
            <v>5.3.1.0/16/I/007</v>
          </cell>
        </row>
        <row r="1001">
          <cell r="D1001" t="str">
            <v>5.3.1.0/16/I/008</v>
          </cell>
        </row>
        <row r="1002">
          <cell r="D1002" t="str">
            <v>5.3.1.0/16/I/009</v>
          </cell>
        </row>
        <row r="1003">
          <cell r="D1003" t="str">
            <v>5.3.1.0/16/I/010</v>
          </cell>
        </row>
        <row r="1004">
          <cell r="D1004" t="str">
            <v>5.3.1.0/16/I/011</v>
          </cell>
        </row>
        <row r="1005">
          <cell r="D1005" t="str">
            <v>5.3.1.0/16/I/012</v>
          </cell>
        </row>
        <row r="1006">
          <cell r="D1006" t="str">
            <v>5.3.1.0/16/I/013</v>
          </cell>
        </row>
        <row r="1007">
          <cell r="D1007" t="str">
            <v>5.3.1.0/16/I/014</v>
          </cell>
        </row>
        <row r="1008">
          <cell r="D1008" t="str">
            <v>5.3.1.0/16/I/015</v>
          </cell>
        </row>
        <row r="1009">
          <cell r="D1009" t="str">
            <v>5.3.1.0/17/I/007</v>
          </cell>
        </row>
        <row r="1010">
          <cell r="D1010" t="str">
            <v>5.3.1.0/17/I/011</v>
          </cell>
        </row>
        <row r="1011">
          <cell r="D1011" t="str">
            <v>5.3.1.0/17/I/013</v>
          </cell>
        </row>
        <row r="1012">
          <cell r="D1012" t="str">
            <v>5.3.1.0/17/I/019</v>
          </cell>
        </row>
        <row r="1013">
          <cell r="D1013" t="str">
            <v>5.3.1.0/17/I/001</v>
          </cell>
        </row>
        <row r="1014">
          <cell r="D1014" t="str">
            <v>5.3.1.0/17/I/002</v>
          </cell>
        </row>
        <row r="1015">
          <cell r="D1015" t="str">
            <v>5.3.1.0/17/I/003</v>
          </cell>
        </row>
        <row r="1016">
          <cell r="D1016" t="str">
            <v>5.3.1.0/17/I/004</v>
          </cell>
        </row>
        <row r="1017">
          <cell r="D1017" t="str">
            <v>5.3.1.0/17/I/010</v>
          </cell>
        </row>
        <row r="1018">
          <cell r="D1018" t="str">
            <v>5.3.1.0/17/I/016</v>
          </cell>
        </row>
        <row r="1019">
          <cell r="D1019" t="str">
            <v>5.3.1.0/17/I/017</v>
          </cell>
        </row>
        <row r="1020">
          <cell r="D1020" t="str">
            <v>5.3.1.0/17/I/018</v>
          </cell>
        </row>
        <row r="1021">
          <cell r="D1021" t="str">
            <v>5.3.1.0/17/I/027</v>
          </cell>
        </row>
        <row r="1022">
          <cell r="D1022" t="str">
            <v>5.3.1.0/17/I/030</v>
          </cell>
        </row>
        <row r="1023">
          <cell r="D1023" t="str">
            <v>5.3.1.0/17/I/005</v>
          </cell>
        </row>
        <row r="1024">
          <cell r="D1024" t="str">
            <v>5.3.1.0/17/I/008</v>
          </cell>
        </row>
        <row r="1025">
          <cell r="D1025" t="str">
            <v>5.3.1.0/17/I/020</v>
          </cell>
        </row>
        <row r="1026">
          <cell r="D1026" t="str">
            <v>5.3.1.0/17/I/025</v>
          </cell>
        </row>
        <row r="1027">
          <cell r="D1027" t="str">
            <v>5.3.1.0/17/I/006</v>
          </cell>
        </row>
        <row r="1028">
          <cell r="D1028" t="str">
            <v>5.3.1.0/17/I/009</v>
          </cell>
        </row>
        <row r="1029">
          <cell r="D1029" t="str">
            <v>5.3.1.0/17/I/012</v>
          </cell>
        </row>
        <row r="1030">
          <cell r="D1030" t="str">
            <v>5.3.1.0/17/I/014</v>
          </cell>
        </row>
        <row r="1031">
          <cell r="D1031" t="str">
            <v>5.3.1.0/17/I/021</v>
          </cell>
        </row>
        <row r="1032">
          <cell r="D1032" t="str">
            <v>5.3.1.0/17/I/022</v>
          </cell>
        </row>
        <row r="1033">
          <cell r="D1033" t="str">
            <v>5.3.1.0/17/I/024</v>
          </cell>
        </row>
        <row r="1034">
          <cell r="D1034" t="str">
            <v>5.3.1.0/17/I/026</v>
          </cell>
        </row>
        <row r="1035">
          <cell r="D1035" t="str">
            <v>5.3.1.0/17/I/028</v>
          </cell>
        </row>
        <row r="1036">
          <cell r="D1036" t="str">
            <v>5.3.1.0/17/I/029</v>
          </cell>
        </row>
        <row r="1037">
          <cell r="D1037" t="str">
            <v>5.3.1.0/17/I/031</v>
          </cell>
        </row>
        <row r="1038">
          <cell r="D1038" t="str">
            <v>5.3.1.0/17/I/015</v>
          </cell>
        </row>
        <row r="1039">
          <cell r="D1039" t="str">
            <v>5.3.1.0/17/I/023</v>
          </cell>
        </row>
        <row r="1040">
          <cell r="D1040" t="str">
            <v>5.4.1.1/17/A/001</v>
          </cell>
        </row>
        <row r="1041">
          <cell r="D1041" t="str">
            <v>5.4.1.1/17/A/002</v>
          </cell>
        </row>
        <row r="1042">
          <cell r="D1042" t="str">
            <v>5.4.1.1/17/A/003</v>
          </cell>
        </row>
        <row r="1043">
          <cell r="D1043" t="str">
            <v>5.4.1.1/17/A/005</v>
          </cell>
        </row>
        <row r="1044">
          <cell r="D1044" t="str">
            <v>5.4.1.1/17/A/007</v>
          </cell>
        </row>
        <row r="1045">
          <cell r="D1045" t="str">
            <v>5.4.1.1/17/A/008</v>
          </cell>
        </row>
        <row r="1046">
          <cell r="D1046" t="str">
            <v>5.4.1.1/17/A/010</v>
          </cell>
        </row>
        <row r="1047">
          <cell r="D1047" t="str">
            <v>5.4.1.1/17/A/012</v>
          </cell>
        </row>
        <row r="1048">
          <cell r="D1048" t="str">
            <v>5.4.1.1/17/A/013</v>
          </cell>
        </row>
        <row r="1049">
          <cell r="D1049" t="str">
            <v>5.4.1.1/17/A/016</v>
          </cell>
        </row>
        <row r="1050">
          <cell r="D1050" t="str">
            <v>5.4.1.1/17/A/017</v>
          </cell>
        </row>
        <row r="1051">
          <cell r="D1051" t="str">
            <v>5.4.1.1/17/A/019</v>
          </cell>
        </row>
        <row r="1052">
          <cell r="D1052" t="str">
            <v>5.4.1.1/17/A/023</v>
          </cell>
        </row>
        <row r="1053">
          <cell r="D1053" t="str">
            <v>5.4.1.1/17/A/025</v>
          </cell>
        </row>
        <row r="1054">
          <cell r="D1054" t="str">
            <v>5.4.1.1/17/A/026</v>
          </cell>
        </row>
        <row r="1055">
          <cell r="D1055" t="str">
            <v>5.4.1.1/17/A/028</v>
          </cell>
        </row>
        <row r="1056">
          <cell r="D1056" t="str">
            <v>5.4.1.1/17/A/029</v>
          </cell>
        </row>
        <row r="1057">
          <cell r="D1057" t="str">
            <v>5.4.1.1/17/A/031</v>
          </cell>
        </row>
        <row r="1058">
          <cell r="D1058" t="str">
            <v>5.4.1.1/17/A/020</v>
          </cell>
        </row>
        <row r="1059">
          <cell r="D1059" t="str">
            <v>5.4.1.1/17/A/004</v>
          </cell>
        </row>
        <row r="1060">
          <cell r="D1060" t="str">
            <v>5.4.1.1/17/A/006</v>
          </cell>
        </row>
        <row r="1061">
          <cell r="D1061" t="str">
            <v>5.4.1.1/17/A/009</v>
          </cell>
        </row>
        <row r="1062">
          <cell r="D1062" t="str">
            <v>5.4.1.1/17/A/011</v>
          </cell>
        </row>
        <row r="1063">
          <cell r="D1063" t="str">
            <v>5.4.1.1/17/A/014</v>
          </cell>
        </row>
        <row r="1064">
          <cell r="D1064" t="str">
            <v>5.4.1.1/17/A/015</v>
          </cell>
        </row>
        <row r="1065">
          <cell r="D1065" t="str">
            <v>5.4.1.1/17/A/018</v>
          </cell>
        </row>
        <row r="1066">
          <cell r="D1066" t="str">
            <v>5.4.1.1/17/A/021</v>
          </cell>
        </row>
        <row r="1067">
          <cell r="D1067" t="str">
            <v>5.4.1.1/17/A/022</v>
          </cell>
        </row>
        <row r="1068">
          <cell r="D1068" t="str">
            <v>5.4.1.1/17/A/024</v>
          </cell>
        </row>
        <row r="1069">
          <cell r="D1069" t="str">
            <v>5.4.1.1/17/A/027</v>
          </cell>
        </row>
        <row r="1070">
          <cell r="D1070" t="str">
            <v>5.4.1.1/17/A/030</v>
          </cell>
        </row>
        <row r="1071">
          <cell r="D1071" t="str">
            <v>5.4.2.1/16/I/001</v>
          </cell>
        </row>
        <row r="1072">
          <cell r="D1072" t="str">
            <v>5.4.2.2/17/I/001</v>
          </cell>
        </row>
        <row r="1073">
          <cell r="D1073" t="str">
            <v>5.4.2.2/17/I/002</v>
          </cell>
        </row>
        <row r="1074">
          <cell r="D1074" t="str">
            <v>5.5.1.0/17/I/002</v>
          </cell>
        </row>
        <row r="1075">
          <cell r="D1075" t="str">
            <v>5.5.1.0/17/I/001</v>
          </cell>
        </row>
        <row r="1076">
          <cell r="D1076" t="str">
            <v>5.5.1.0/17/I/004</v>
          </cell>
        </row>
        <row r="1077">
          <cell r="D1077" t="str">
            <v>5.5.1.0/17/I/005</v>
          </cell>
        </row>
        <row r="1078">
          <cell r="D1078" t="str">
            <v>5.5.1.0/17/I/008</v>
          </cell>
        </row>
        <row r="1079">
          <cell r="D1079" t="str">
            <v>5.5.1.0/17/I/007</v>
          </cell>
        </row>
        <row r="1080">
          <cell r="D1080" t="str">
            <v>5.5.1.0/17/I/009</v>
          </cell>
        </row>
        <row r="1081">
          <cell r="D1081" t="str">
            <v>5.5.1.0/17/I/006</v>
          </cell>
        </row>
        <row r="1082">
          <cell r="D1082" t="str">
            <v>5.5.1.0/17/I/003</v>
          </cell>
        </row>
        <row r="1083">
          <cell r="D1083" t="str">
            <v>5.6.1.0/17/I/001</v>
          </cell>
        </row>
        <row r="1084">
          <cell r="D1084" t="str">
            <v>5.6.1.0/17/I/002</v>
          </cell>
        </row>
        <row r="1085">
          <cell r="D1085" t="str">
            <v>5.6.2.0/17/I/028</v>
          </cell>
        </row>
        <row r="1086">
          <cell r="D1086" t="str">
            <v>5.6.2.0/17/I/029</v>
          </cell>
        </row>
        <row r="1087">
          <cell r="D1087" t="str">
            <v>5.6.2.0/17/I/002</v>
          </cell>
        </row>
        <row r="1088">
          <cell r="D1088" t="str">
            <v>5.6.2.0/17/I/005</v>
          </cell>
        </row>
        <row r="1089">
          <cell r="D1089" t="str">
            <v>5.6.2.0/16/I/012</v>
          </cell>
        </row>
        <row r="1090">
          <cell r="D1090" t="str">
            <v>5.6.2.0/16/I/021</v>
          </cell>
        </row>
        <row r="1091">
          <cell r="D1091" t="str">
            <v>5.6.2.0/17/I/015</v>
          </cell>
        </row>
        <row r="1092">
          <cell r="D1092" t="str">
            <v>5.6.2.0/17/I/016</v>
          </cell>
        </row>
        <row r="1093">
          <cell r="D1093" t="str">
            <v>5.6.2.0/17/I/017</v>
          </cell>
        </row>
        <row r="1094">
          <cell r="D1094" t="str">
            <v>5.6.2.0/17/I/018</v>
          </cell>
        </row>
        <row r="1095">
          <cell r="D1095" t="str">
            <v>5.6.2.0/17/I/019</v>
          </cell>
        </row>
        <row r="1096">
          <cell r="D1096" t="str">
            <v>5.6.2.0/17/I/023</v>
          </cell>
        </row>
        <row r="1097">
          <cell r="D1097" t="str">
            <v>5.6.2.0/17/I/025</v>
          </cell>
        </row>
        <row r="1098">
          <cell r="D1098" t="str">
            <v>5.6.2.0/17/I/026</v>
          </cell>
        </row>
        <row r="1099">
          <cell r="D1099" t="str">
            <v>5.6.2.0/16/I/013</v>
          </cell>
        </row>
        <row r="1100">
          <cell r="D1100" t="str">
            <v>5.6.2.0/17/I/004</v>
          </cell>
        </row>
        <row r="1101">
          <cell r="D1101" t="str">
            <v>5.6.2.0/16/I/001</v>
          </cell>
        </row>
        <row r="1102">
          <cell r="D1102" t="str">
            <v>5.6.2.0/16/I/004</v>
          </cell>
        </row>
        <row r="1103">
          <cell r="D1103" t="str">
            <v>5.6.2.0/16/I/005</v>
          </cell>
        </row>
        <row r="1104">
          <cell r="D1104" t="str">
            <v>5.6.2.0/16/I/007</v>
          </cell>
        </row>
        <row r="1105">
          <cell r="D1105" t="str">
            <v>5.6.2.0/16/I/008</v>
          </cell>
        </row>
        <row r="1106">
          <cell r="D1106" t="str">
            <v>5.6.2.0/16/I/009</v>
          </cell>
        </row>
        <row r="1107">
          <cell r="D1107" t="str">
            <v>5.6.2.0/16/I/010</v>
          </cell>
        </row>
        <row r="1108">
          <cell r="D1108" t="str">
            <v>5.6.2.0/16/I/011</v>
          </cell>
        </row>
        <row r="1109">
          <cell r="D1109" t="str">
            <v>5.6.2.0/16/I/015</v>
          </cell>
        </row>
        <row r="1110">
          <cell r="D1110" t="str">
            <v>5.6.2.0/16/I/016</v>
          </cell>
        </row>
        <row r="1111">
          <cell r="D1111" t="str">
            <v>5.6.2.0/16/I/017</v>
          </cell>
        </row>
        <row r="1112">
          <cell r="D1112" t="str">
            <v>5.6.2.0/16/I/019</v>
          </cell>
        </row>
        <row r="1113">
          <cell r="D1113" t="str">
            <v>5.6.2.0/16/I/020</v>
          </cell>
        </row>
        <row r="1114">
          <cell r="D1114" t="str">
            <v>5.6.2.0/16/I/022</v>
          </cell>
        </row>
        <row r="1115">
          <cell r="D1115" t="str">
            <v>5.6.2.0/16/I/023</v>
          </cell>
        </row>
        <row r="1116">
          <cell r="D1116" t="str">
            <v>5.6.2.0/17/I/001</v>
          </cell>
        </row>
        <row r="1117">
          <cell r="D1117" t="str">
            <v>5.6.2.0/17/I/007</v>
          </cell>
        </row>
        <row r="1118">
          <cell r="D1118" t="str">
            <v>5.6.2.0/17/I/008</v>
          </cell>
        </row>
        <row r="1119">
          <cell r="D1119" t="str">
            <v>5.6.2.0/17/I/009</v>
          </cell>
        </row>
        <row r="1120">
          <cell r="D1120" t="str">
            <v>5.6.2.0/17/I/010</v>
          </cell>
        </row>
        <row r="1121">
          <cell r="D1121" t="str">
            <v>5.6.2.0/17/I/011</v>
          </cell>
        </row>
        <row r="1122">
          <cell r="D1122" t="str">
            <v>5.6.2.0/17/I/012</v>
          </cell>
        </row>
        <row r="1123">
          <cell r="D1123" t="str">
            <v>5.6.2.0/17/I/013</v>
          </cell>
        </row>
        <row r="1124">
          <cell r="D1124" t="str">
            <v>5.6.2.0/17/I/014</v>
          </cell>
        </row>
        <row r="1125">
          <cell r="D1125" t="str">
            <v>5.6.2.0/17/I/020</v>
          </cell>
        </row>
        <row r="1126">
          <cell r="D1126" t="str">
            <v>5.6.2.0/17/I/021</v>
          </cell>
        </row>
        <row r="1127">
          <cell r="D1127" t="str">
            <v>5.6.2.0/17/I/027</v>
          </cell>
        </row>
        <row r="1128">
          <cell r="D1128" t="str">
            <v>5.6.2.0/17/I/006</v>
          </cell>
        </row>
        <row r="1129">
          <cell r="D1129" t="str">
            <v>5.6.2.0/17/I/022</v>
          </cell>
        </row>
        <row r="1130">
          <cell r="D1130" t="str">
            <v>5.6.2.0/17/I/024</v>
          </cell>
        </row>
        <row r="1131">
          <cell r="D1131" t="str">
            <v>5.6.2.0/17/I/003</v>
          </cell>
        </row>
        <row r="1132">
          <cell r="D1132" t="str">
            <v>5.6.2.0/16/I/002</v>
          </cell>
        </row>
        <row r="1133">
          <cell r="D1133" t="str">
            <v>5.6.2.0/16/I/003</v>
          </cell>
        </row>
        <row r="1134">
          <cell r="D1134" t="str">
            <v>5.6.2.0/16/I/006</v>
          </cell>
        </row>
        <row r="1135">
          <cell r="D1135" t="str">
            <v>5.6.2.0/16/I/018</v>
          </cell>
        </row>
        <row r="1136">
          <cell r="D1136" t="str">
            <v>5.6.2.0/16/I/014</v>
          </cell>
        </row>
        <row r="1137">
          <cell r="D1137" t="str">
            <v>5.6.3.0/17/I/001</v>
          </cell>
        </row>
        <row r="1138">
          <cell r="D1138" t="str">
            <v>6.1.1.0/17/I/005</v>
          </cell>
        </row>
        <row r="1139">
          <cell r="D1139" t="str">
            <v>6.1.1.0/17/I/006</v>
          </cell>
        </row>
        <row r="1140">
          <cell r="D1140" t="str">
            <v>6.1.1.0/16/I/001</v>
          </cell>
        </row>
        <row r="1141">
          <cell r="D1141" t="str">
            <v>6.1.1.0/17/I/003</v>
          </cell>
        </row>
        <row r="1142">
          <cell r="D1142" t="str">
            <v>6.1.1.0/17/I/001</v>
          </cell>
        </row>
        <row r="1143">
          <cell r="D1143" t="str">
            <v>6.1.1.0/17/I/002</v>
          </cell>
        </row>
        <row r="1144">
          <cell r="D1144" t="str">
            <v>6.1.1.0/17/I/004</v>
          </cell>
        </row>
        <row r="1145">
          <cell r="D1145" t="str">
            <v>6.1.2.0/16/I/001</v>
          </cell>
        </row>
        <row r="1146">
          <cell r="D1146" t="str">
            <v>6.1.3.1/17/I/001</v>
          </cell>
        </row>
        <row r="1147">
          <cell r="D1147" t="str">
            <v>6.1.3.1/16/I/001</v>
          </cell>
        </row>
        <row r="1148">
          <cell r="D1148" t="str">
            <v>6.1.4.2/17/I/006</v>
          </cell>
        </row>
        <row r="1149">
          <cell r="D1149" t="str">
            <v>6.1.4.2/17/I/007</v>
          </cell>
        </row>
        <row r="1150">
          <cell r="D1150" t="str">
            <v>6.1.4.2/17/I/008</v>
          </cell>
        </row>
        <row r="1151">
          <cell r="D1151" t="str">
            <v>6.1.4.2/17/I/005</v>
          </cell>
        </row>
        <row r="1152">
          <cell r="D1152" t="str">
            <v>6.1.4.2/17/I/001</v>
          </cell>
        </row>
        <row r="1153">
          <cell r="D1153" t="str">
            <v>6.1.4.2/17/I/002</v>
          </cell>
        </row>
        <row r="1154">
          <cell r="D1154" t="str">
            <v>6.1.4.2/17/I/003</v>
          </cell>
        </row>
        <row r="1155">
          <cell r="D1155" t="str">
            <v>6.1.4.2/17/I/004</v>
          </cell>
        </row>
        <row r="1156">
          <cell r="D1156" t="str">
            <v>6.1.5.0/15/I/002</v>
          </cell>
        </row>
        <row r="1157">
          <cell r="D1157" t="str">
            <v>6.1.5.0/15/I/003</v>
          </cell>
        </row>
        <row r="1158">
          <cell r="D1158" t="str">
            <v>6.1.5.0/15/I/010</v>
          </cell>
        </row>
        <row r="1159">
          <cell r="D1159" t="str">
            <v>6.1.5.0/15/I/011</v>
          </cell>
        </row>
        <row r="1160">
          <cell r="D1160" t="str">
            <v>6.1.5.0/15/I/012</v>
          </cell>
        </row>
        <row r="1161">
          <cell r="D1161" t="str">
            <v>6.1.5.0/16/I/001</v>
          </cell>
        </row>
        <row r="1162">
          <cell r="D1162" t="str">
            <v>6.1.5.0/16/I/002</v>
          </cell>
        </row>
        <row r="1163">
          <cell r="D1163" t="str">
            <v>6.1.5.0/16/I/003</v>
          </cell>
        </row>
        <row r="1164">
          <cell r="D1164" t="str">
            <v>6.1.5.0/17/I/001</v>
          </cell>
        </row>
        <row r="1165">
          <cell r="D1165" t="str">
            <v>6.1.5.0/17/I/002</v>
          </cell>
        </row>
        <row r="1166">
          <cell r="D1166" t="str">
            <v>6.1.5.0/17/I/003</v>
          </cell>
        </row>
        <row r="1167">
          <cell r="D1167" t="str">
            <v>6.1.5.0/15/I/001</v>
          </cell>
        </row>
        <row r="1168">
          <cell r="D1168" t="str">
            <v>6.1.5.0/15/I/004</v>
          </cell>
        </row>
        <row r="1169">
          <cell r="D1169" t="str">
            <v>6.1.5.0/15/I/005</v>
          </cell>
        </row>
        <row r="1170">
          <cell r="D1170" t="str">
            <v>6.1.5.0/15/I/006</v>
          </cell>
        </row>
        <row r="1171">
          <cell r="D1171" t="str">
            <v>6.1.5.0/15/I/007</v>
          </cell>
        </row>
        <row r="1172">
          <cell r="D1172" t="str">
            <v>6.1.5.0/15/I/008</v>
          </cell>
        </row>
        <row r="1173">
          <cell r="D1173" t="str">
            <v>6.1.5.0/15/I/009</v>
          </cell>
        </row>
        <row r="1174">
          <cell r="D1174" t="str">
            <v>6.2.1.1/17/I/001</v>
          </cell>
        </row>
        <row r="1175">
          <cell r="D1175" t="str">
            <v>6.2.1.2/16/I/001</v>
          </cell>
        </row>
        <row r="1176">
          <cell r="D1176" t="str">
            <v>6.2.1.2/16/I/002</v>
          </cell>
        </row>
        <row r="1177">
          <cell r="D1177" t="str">
            <v>6.2.1.2/16/I/003</v>
          </cell>
        </row>
        <row r="1178">
          <cell r="D1178" t="str">
            <v>6.3.1.0/17/I/007</v>
          </cell>
        </row>
        <row r="1179">
          <cell r="D1179" t="str">
            <v>6.3.1.0/17/I/008</v>
          </cell>
        </row>
        <row r="1180">
          <cell r="D1180" t="str">
            <v>6.3.1.0/17/I/009</v>
          </cell>
        </row>
        <row r="1181">
          <cell r="D1181" t="str">
            <v>6.3.1.0/17/I/010</v>
          </cell>
        </row>
        <row r="1182">
          <cell r="D1182" t="str">
            <v>6.3.1.0/17/I/011</v>
          </cell>
        </row>
        <row r="1183">
          <cell r="D1183" t="str">
            <v>6.3.1.0/16/I/001</v>
          </cell>
        </row>
        <row r="1184">
          <cell r="D1184" t="str">
            <v>6.3.1.0/16/I/003</v>
          </cell>
        </row>
        <row r="1185">
          <cell r="D1185" t="str">
            <v>6.3.1.0/16/I/005</v>
          </cell>
        </row>
        <row r="1186">
          <cell r="D1186" t="str">
            <v>6.3.1.0/16/I/006</v>
          </cell>
        </row>
        <row r="1187">
          <cell r="D1187" t="str">
            <v>6.3.1.0/16/I/008</v>
          </cell>
        </row>
        <row r="1188">
          <cell r="D1188" t="str">
            <v>6.3.1.0/16/I/010</v>
          </cell>
        </row>
        <row r="1189">
          <cell r="D1189" t="str">
            <v>6.3.1.0/16/I/011</v>
          </cell>
        </row>
        <row r="1190">
          <cell r="D1190" t="str">
            <v>6.3.1.0/16/I/012</v>
          </cell>
        </row>
        <row r="1191">
          <cell r="D1191" t="str">
            <v>6.3.1.0/16/I/013</v>
          </cell>
        </row>
        <row r="1192">
          <cell r="D1192" t="str">
            <v>6.3.1.0/16/I/014</v>
          </cell>
        </row>
        <row r="1193">
          <cell r="D1193" t="str">
            <v>6.3.1.0/16/I/015</v>
          </cell>
        </row>
        <row r="1194">
          <cell r="D1194" t="str">
            <v>6.3.1.0/16/I/016</v>
          </cell>
        </row>
        <row r="1195">
          <cell r="D1195" t="str">
            <v>6.3.1.0/16/I/017</v>
          </cell>
        </row>
        <row r="1196">
          <cell r="D1196" t="str">
            <v>6.3.1.0/16/I/018</v>
          </cell>
        </row>
        <row r="1197">
          <cell r="D1197" t="str">
            <v>6.3.1.0/16/I/019</v>
          </cell>
        </row>
        <row r="1198">
          <cell r="D1198" t="str">
            <v>6.3.1.0/16/I/020</v>
          </cell>
        </row>
        <row r="1199">
          <cell r="D1199" t="str">
            <v>6.3.1.0/17/I/001</v>
          </cell>
        </row>
        <row r="1200">
          <cell r="D1200" t="str">
            <v>6.3.1.0/17/I/002</v>
          </cell>
        </row>
        <row r="1201">
          <cell r="D1201" t="str">
            <v>6.3.1.0/17/I/003</v>
          </cell>
        </row>
        <row r="1202">
          <cell r="D1202" t="str">
            <v>6.3.1.0/17/I/004</v>
          </cell>
        </row>
        <row r="1203">
          <cell r="D1203" t="str">
            <v>6.3.1.0/17/I/005</v>
          </cell>
        </row>
        <row r="1204">
          <cell r="D1204" t="str">
            <v>6.3.1.0/17/I/006</v>
          </cell>
        </row>
        <row r="1205">
          <cell r="D1205" t="str">
            <v>6.3.1.0/16/I/002</v>
          </cell>
        </row>
        <row r="1206">
          <cell r="D1206" t="str">
            <v>6.3.1.0/16/I/004</v>
          </cell>
        </row>
        <row r="1207">
          <cell r="D1207" t="str">
            <v>6.3.1.0/16/I/007</v>
          </cell>
        </row>
        <row r="1208">
          <cell r="D1208" t="str">
            <v>6.3.1.0/16/I/009</v>
          </cell>
        </row>
        <row r="1209">
          <cell r="D1209" t="str">
            <v>7.1.1.0/15/I/001</v>
          </cell>
        </row>
        <row r="1210">
          <cell r="D1210" t="str">
            <v>7.1.2.1/15/I/001</v>
          </cell>
        </row>
        <row r="1211">
          <cell r="D1211" t="str">
            <v>7.1.2.2/16/I/001</v>
          </cell>
        </row>
        <row r="1212">
          <cell r="D1212" t="str">
            <v>7.2.1.1/15/I/001</v>
          </cell>
        </row>
        <row r="1213">
          <cell r="D1213" t="str">
            <v>7.2.1.2/15/I/001</v>
          </cell>
        </row>
        <row r="1214">
          <cell r="D1214" t="str">
            <v>7.3.1.0/16/I/001</v>
          </cell>
        </row>
        <row r="1215">
          <cell r="D1215" t="str">
            <v>7.3.2.0/16/I/001</v>
          </cell>
        </row>
        <row r="1216">
          <cell r="D1216" t="str">
            <v>8.1.1.0/17/I/001</v>
          </cell>
        </row>
        <row r="1217">
          <cell r="D1217" t="str">
            <v>8.1.1.0/17/I/002</v>
          </cell>
        </row>
        <row r="1218">
          <cell r="D1218" t="str">
            <v>8.1.1.0/17/I/003</v>
          </cell>
        </row>
        <row r="1219">
          <cell r="D1219" t="str">
            <v>8.1.1.0/17/I/004</v>
          </cell>
        </row>
        <row r="1220">
          <cell r="D1220" t="str">
            <v>8.1.1.0/17/I/005</v>
          </cell>
        </row>
        <row r="1221">
          <cell r="D1221" t="str">
            <v>8.1.1.0/17/I/006</v>
          </cell>
        </row>
        <row r="1222">
          <cell r="D1222" t="str">
            <v>8.1.1.0/17/I/007</v>
          </cell>
        </row>
        <row r="1223">
          <cell r="D1223" t="str">
            <v>8.1.1.0/17/I/008</v>
          </cell>
        </row>
        <row r="1224">
          <cell r="D1224" t="str">
            <v>8.1.1.0/17/I/009</v>
          </cell>
        </row>
        <row r="1225">
          <cell r="D1225" t="str">
            <v>8.1.1.0/17/I/010</v>
          </cell>
        </row>
        <row r="1226">
          <cell r="D1226" t="str">
            <v>8.1.1.0/17/I/012</v>
          </cell>
        </row>
        <row r="1227">
          <cell r="D1227" t="str">
            <v>8.1.1.0/17/I/013</v>
          </cell>
        </row>
        <row r="1228">
          <cell r="D1228" t="str">
            <v>8.1.1.0/17/I/014</v>
          </cell>
        </row>
        <row r="1229">
          <cell r="D1229" t="str">
            <v>8.1.1.0/17/I/011</v>
          </cell>
        </row>
        <row r="1230">
          <cell r="D1230" t="str">
            <v>8.1.2.0/17/I/020</v>
          </cell>
        </row>
        <row r="1231">
          <cell r="D1231" t="str">
            <v>8.1.2.0/17/I/021</v>
          </cell>
        </row>
        <row r="1232">
          <cell r="D1232" t="str">
            <v>8.1.2.0/17/I/023</v>
          </cell>
        </row>
        <row r="1233">
          <cell r="D1233" t="str">
            <v>8.1.2.0/17/I/024</v>
          </cell>
        </row>
        <row r="1234">
          <cell r="D1234" t="str">
            <v>8.1.2.0/17/I/026</v>
          </cell>
        </row>
        <row r="1235">
          <cell r="D1235" t="str">
            <v>8.1.2.0/17/I/029</v>
          </cell>
        </row>
        <row r="1236">
          <cell r="D1236" t="str">
            <v>8.1.2.0/17/I/027</v>
          </cell>
        </row>
        <row r="1237">
          <cell r="D1237" t="str">
            <v>8.1.2.0/17/I/022</v>
          </cell>
        </row>
        <row r="1238">
          <cell r="D1238" t="str">
            <v>8.1.2.0/17/I/002</v>
          </cell>
        </row>
        <row r="1239">
          <cell r="D1239" t="str">
            <v>8.1.2.0/17/I/003</v>
          </cell>
        </row>
        <row r="1240">
          <cell r="D1240" t="str">
            <v>8.1.2.0/17/I/013</v>
          </cell>
        </row>
        <row r="1241">
          <cell r="D1241" t="str">
            <v>8.1.2.0/17/I/017</v>
          </cell>
        </row>
        <row r="1242">
          <cell r="D1242" t="str">
            <v>8.1.2.0/17/I/025</v>
          </cell>
        </row>
        <row r="1243">
          <cell r="D1243" t="str">
            <v>8.1.2.0/17/I/005</v>
          </cell>
        </row>
        <row r="1244">
          <cell r="D1244" t="str">
            <v>8.1.2.0/17/I/008</v>
          </cell>
        </row>
        <row r="1245">
          <cell r="D1245" t="str">
            <v>8.1.2.0/17/I/011</v>
          </cell>
        </row>
        <row r="1246">
          <cell r="D1246" t="str">
            <v>8.1.2.0/17/I/012</v>
          </cell>
        </row>
        <row r="1247">
          <cell r="D1247" t="str">
            <v>8.1.2.0/17/I/014</v>
          </cell>
        </row>
        <row r="1248">
          <cell r="D1248" t="str">
            <v>8.1.2.0/17/I/015</v>
          </cell>
        </row>
        <row r="1249">
          <cell r="D1249" t="str">
            <v>8.1.2.0/17/I/016</v>
          </cell>
        </row>
        <row r="1250">
          <cell r="D1250" t="str">
            <v>8.1.2.0/17/I/018</v>
          </cell>
        </row>
        <row r="1251">
          <cell r="D1251" t="str">
            <v>8.1.2.0/17/I/019</v>
          </cell>
        </row>
        <row r="1252">
          <cell r="D1252" t="str">
            <v>8.1.2.0/17/I/004</v>
          </cell>
        </row>
        <row r="1253">
          <cell r="D1253" t="str">
            <v>8.1.2.0/17/I/009</v>
          </cell>
        </row>
        <row r="1254">
          <cell r="D1254" t="str">
            <v>8.1.2.0/17/I/028</v>
          </cell>
        </row>
        <row r="1255">
          <cell r="D1255" t="str">
            <v>8.1.2.0/17/I/001</v>
          </cell>
        </row>
        <row r="1256">
          <cell r="D1256" t="str">
            <v>8.1.2.0/17/I/006</v>
          </cell>
        </row>
        <row r="1257">
          <cell r="D1257" t="str">
            <v>8.1.2.0/17/I/007</v>
          </cell>
        </row>
        <row r="1258">
          <cell r="D1258" t="str">
            <v>8.1.2.0/17/I/010</v>
          </cell>
        </row>
        <row r="1259">
          <cell r="D1259" t="str">
            <v>8.1.3.0/17/I/007</v>
          </cell>
        </row>
        <row r="1260">
          <cell r="D1260" t="str">
            <v>8.1.3.0/16/I/001</v>
          </cell>
        </row>
        <row r="1261">
          <cell r="D1261" t="str">
            <v>8.1.3.0/16/I/002</v>
          </cell>
        </row>
        <row r="1262">
          <cell r="D1262" t="str">
            <v>8.1.3.0/16/I/003</v>
          </cell>
        </row>
        <row r="1263">
          <cell r="D1263" t="str">
            <v>8.1.3.0/16/I/004</v>
          </cell>
        </row>
        <row r="1264">
          <cell r="D1264" t="str">
            <v>8.1.3.0/16/I/005</v>
          </cell>
        </row>
        <row r="1265">
          <cell r="D1265" t="str">
            <v>8.1.3.0/16/I/006</v>
          </cell>
        </row>
        <row r="1266">
          <cell r="D1266" t="str">
            <v>8.1.3.0/16/I/007</v>
          </cell>
        </row>
        <row r="1267">
          <cell r="D1267" t="str">
            <v>8.1.3.0/16/I/008</v>
          </cell>
        </row>
        <row r="1268">
          <cell r="D1268" t="str">
            <v>8.1.3.0/16/I/009</v>
          </cell>
        </row>
        <row r="1269">
          <cell r="D1269" t="str">
            <v>8.1.3.0/16/I/011</v>
          </cell>
        </row>
        <row r="1270">
          <cell r="D1270" t="str">
            <v>8.1.3.0/16/I/012</v>
          </cell>
        </row>
        <row r="1271">
          <cell r="D1271" t="str">
            <v>8.1.3.0/16/I/013</v>
          </cell>
        </row>
        <row r="1272">
          <cell r="D1272" t="str">
            <v>8.1.3.0/16/I/015</v>
          </cell>
        </row>
        <row r="1273">
          <cell r="D1273" t="str">
            <v>8.1.3.0/16/I/016</v>
          </cell>
        </row>
        <row r="1274">
          <cell r="D1274" t="str">
            <v>8.1.3.0/17/I/001</v>
          </cell>
        </row>
        <row r="1275">
          <cell r="D1275" t="str">
            <v>8.1.3.0/17/I/003</v>
          </cell>
        </row>
        <row r="1276">
          <cell r="D1276" t="str">
            <v>8.1.3.0/17/I/004</v>
          </cell>
        </row>
        <row r="1277">
          <cell r="D1277" t="str">
            <v>8.1.3.0/17/I/006</v>
          </cell>
        </row>
        <row r="1278">
          <cell r="D1278" t="str">
            <v>8.1.3.0/16/I/010</v>
          </cell>
        </row>
        <row r="1279">
          <cell r="D1279" t="str">
            <v>8.1.3.0/16/I/014</v>
          </cell>
        </row>
        <row r="1280">
          <cell r="D1280" t="str">
            <v>8.1.3.0/17/I/002</v>
          </cell>
        </row>
        <row r="1281">
          <cell r="D1281" t="str">
            <v>8.1.3.0/17/I/005</v>
          </cell>
        </row>
        <row r="1282">
          <cell r="D1282" t="str">
            <v>8.1.4.0/17/I/001</v>
          </cell>
        </row>
        <row r="1283">
          <cell r="D1283" t="str">
            <v>8.1.4.0/17/I/002</v>
          </cell>
        </row>
        <row r="1284">
          <cell r="D1284" t="str">
            <v>8.1.4.0/17/I/003</v>
          </cell>
        </row>
        <row r="1285">
          <cell r="D1285" t="str">
            <v>8.1.4.0/17/I/004</v>
          </cell>
        </row>
        <row r="1286">
          <cell r="D1286" t="str">
            <v>8.1.4.0/17/I/005</v>
          </cell>
        </row>
        <row r="1287">
          <cell r="D1287" t="str">
            <v>8.1.4.0/17/I/006</v>
          </cell>
        </row>
        <row r="1288">
          <cell r="D1288" t="str">
            <v>8.1.4.0/17/I/007</v>
          </cell>
        </row>
        <row r="1289">
          <cell r="D1289" t="str">
            <v>8.1.4.0/17/I/008</v>
          </cell>
        </row>
        <row r="1290">
          <cell r="D1290" t="str">
            <v>8.1.4.0/17/I/009</v>
          </cell>
        </row>
        <row r="1291">
          <cell r="D1291" t="str">
            <v>8.2.4.0/15/I/001</v>
          </cell>
        </row>
        <row r="1292">
          <cell r="D1292" t="str">
            <v>8.3.1.1/16/I/001</v>
          </cell>
        </row>
        <row r="1293">
          <cell r="D1293" t="str">
            <v>8.3.1.1/16/I/002</v>
          </cell>
        </row>
        <row r="1294">
          <cell r="D1294" t="str">
            <v>8.3.2.1/16/I/002</v>
          </cell>
        </row>
        <row r="1295">
          <cell r="D1295" t="str">
            <v>8.3.2.2/16/I/001</v>
          </cell>
        </row>
        <row r="1296">
          <cell r="D1296" t="str">
            <v>8.3.3.0/15/I/001</v>
          </cell>
        </row>
        <row r="1297">
          <cell r="D1297" t="str">
            <v>8.3.4.0/16/I/001</v>
          </cell>
        </row>
        <row r="1298">
          <cell r="D1298" t="str">
            <v>8.3.5.0/16/I/001</v>
          </cell>
        </row>
        <row r="1299">
          <cell r="D1299" t="str">
            <v>8.3.6.1/16/I/001</v>
          </cell>
        </row>
        <row r="1300">
          <cell r="D1300" t="str">
            <v>8.3.6.2/17/I/001</v>
          </cell>
        </row>
        <row r="1301">
          <cell r="D1301" t="str">
            <v>8.4.1.0/16/I/001</v>
          </cell>
        </row>
        <row r="1302">
          <cell r="D1302" t="str">
            <v>8.5.1.0/16/I/001</v>
          </cell>
        </row>
        <row r="1303">
          <cell r="D1303" t="str">
            <v>8.5.2.0/16/I/001</v>
          </cell>
        </row>
        <row r="1304">
          <cell r="D1304" t="str">
            <v>8.5.3.0/16/I/001</v>
          </cell>
        </row>
        <row r="1305">
          <cell r="D1305" t="str">
            <v>9.1.1.1/15/I/001</v>
          </cell>
        </row>
        <row r="1306">
          <cell r="D1306" t="str">
            <v>9.1.1.2/15/I/001</v>
          </cell>
        </row>
        <row r="1307">
          <cell r="D1307" t="str">
            <v>9.1.1.3/15/I/001</v>
          </cell>
        </row>
        <row r="1308">
          <cell r="D1308" t="str">
            <v>9.1.2.0/16/I/001</v>
          </cell>
        </row>
        <row r="1309">
          <cell r="D1309" t="str">
            <v>9.1.3.0/16/I/001</v>
          </cell>
        </row>
        <row r="1310">
          <cell r="D1310" t="str">
            <v>9.1.4.1/15/I/001</v>
          </cell>
        </row>
        <row r="1311">
          <cell r="D1311" t="str">
            <v>9.1.4.1/16/I/001</v>
          </cell>
        </row>
        <row r="1312">
          <cell r="D1312" t="str">
            <v>9.1.4.2/16/I/001</v>
          </cell>
        </row>
        <row r="1313">
          <cell r="D1313" t="str">
            <v>9.1.4.3/16/I/001</v>
          </cell>
        </row>
        <row r="1314">
          <cell r="D1314" t="str">
            <v>9.1.4.4/16/I/001</v>
          </cell>
        </row>
        <row r="1315">
          <cell r="D1315" t="str">
            <v>9.2.1.1/15/I/001</v>
          </cell>
        </row>
        <row r="1316">
          <cell r="D1316" t="str">
            <v>9.2.1.2/15/I/001</v>
          </cell>
        </row>
        <row r="1317">
          <cell r="D1317" t="str">
            <v>9.2.1.3/16/I/001</v>
          </cell>
        </row>
        <row r="1318">
          <cell r="D1318" t="str">
            <v>9.2.2.1/15/I/001</v>
          </cell>
        </row>
        <row r="1319">
          <cell r="D1319" t="str">
            <v>9.2.2.1/15/I/002</v>
          </cell>
        </row>
        <row r="1320">
          <cell r="D1320" t="str">
            <v>9.2.2.1/15/I/003</v>
          </cell>
        </row>
        <row r="1321">
          <cell r="D1321" t="str">
            <v>9.2.2.1/15/I/004</v>
          </cell>
        </row>
        <row r="1322">
          <cell r="D1322" t="str">
            <v>9.2.2.1/15/I/005</v>
          </cell>
        </row>
        <row r="1323">
          <cell r="D1323" t="str">
            <v>9.2.2.2/16/I/001</v>
          </cell>
        </row>
        <row r="1324">
          <cell r="D1324" t="str">
            <v>9.2.3.0/15/I/001</v>
          </cell>
        </row>
        <row r="1325">
          <cell r="D1325" t="str">
            <v>9.2.4.2/16/I/003</v>
          </cell>
        </row>
        <row r="1326">
          <cell r="D1326" t="str">
            <v>9.2.4.2/16/I/009</v>
          </cell>
        </row>
        <row r="1327">
          <cell r="D1327" t="str">
            <v>9.2.4.2/16/I/010</v>
          </cell>
        </row>
        <row r="1328">
          <cell r="D1328" t="str">
            <v>9.2.4.2/16/I/071</v>
          </cell>
        </row>
        <row r="1329">
          <cell r="D1329" t="str">
            <v>9.2.4.2/16/I/093</v>
          </cell>
        </row>
        <row r="1330">
          <cell r="D1330" t="str">
            <v>9.2.4.2/16/I/096</v>
          </cell>
        </row>
        <row r="1331">
          <cell r="D1331" t="str">
            <v>9.2.4.2/16/I/025</v>
          </cell>
        </row>
        <row r="1332">
          <cell r="D1332" t="str">
            <v>9.2.4.2/16/I/068</v>
          </cell>
        </row>
        <row r="1333">
          <cell r="D1333" t="str">
            <v>9.2.4.2/16/I/013</v>
          </cell>
        </row>
        <row r="1334">
          <cell r="D1334" t="str">
            <v>9.2.4.2/16/I/001</v>
          </cell>
        </row>
        <row r="1335">
          <cell r="D1335" t="str">
            <v>9.2.4.2/16/I/002</v>
          </cell>
        </row>
        <row r="1336">
          <cell r="D1336" t="str">
            <v>9.2.4.2/16/I/004</v>
          </cell>
        </row>
        <row r="1337">
          <cell r="D1337" t="str">
            <v>9.2.4.2/16/I/005</v>
          </cell>
        </row>
        <row r="1338">
          <cell r="D1338" t="str">
            <v>9.2.4.2/16/I/006</v>
          </cell>
        </row>
        <row r="1339">
          <cell r="D1339" t="str">
            <v>9.2.4.2/16/I/007</v>
          </cell>
        </row>
        <row r="1340">
          <cell r="D1340" t="str">
            <v>9.2.4.2/16/I/008</v>
          </cell>
        </row>
        <row r="1341">
          <cell r="D1341" t="str">
            <v>9.2.4.2/16/I/011</v>
          </cell>
        </row>
        <row r="1342">
          <cell r="D1342" t="str">
            <v>9.2.4.2/16/I/012</v>
          </cell>
        </row>
        <row r="1343">
          <cell r="D1343" t="str">
            <v>9.2.4.2/16/I/014</v>
          </cell>
        </row>
        <row r="1344">
          <cell r="D1344" t="str">
            <v>9.2.4.2/16/I/015</v>
          </cell>
        </row>
        <row r="1345">
          <cell r="D1345" t="str">
            <v>9.2.4.2/16/I/016</v>
          </cell>
        </row>
        <row r="1346">
          <cell r="D1346" t="str">
            <v>9.2.4.2/16/I/017</v>
          </cell>
        </row>
        <row r="1347">
          <cell r="D1347" t="str">
            <v>9.2.4.2/16/I/018</v>
          </cell>
        </row>
        <row r="1348">
          <cell r="D1348" t="str">
            <v>9.2.4.2/16/I/019</v>
          </cell>
        </row>
        <row r="1349">
          <cell r="D1349" t="str">
            <v>9.2.4.2/16/I/020</v>
          </cell>
        </row>
        <row r="1350">
          <cell r="D1350" t="str">
            <v>9.2.4.2/16/I/021</v>
          </cell>
        </row>
        <row r="1351">
          <cell r="D1351" t="str">
            <v>9.2.4.2/16/I/022</v>
          </cell>
        </row>
        <row r="1352">
          <cell r="D1352" t="str">
            <v>9.2.4.2/16/I/023</v>
          </cell>
        </row>
        <row r="1353">
          <cell r="D1353" t="str">
            <v>9.2.4.2/16/I/024</v>
          </cell>
        </row>
        <row r="1354">
          <cell r="D1354" t="str">
            <v>9.2.4.2/16/I/026</v>
          </cell>
        </row>
        <row r="1355">
          <cell r="D1355" t="str">
            <v>9.2.4.2/16/I/027</v>
          </cell>
        </row>
        <row r="1356">
          <cell r="D1356" t="str">
            <v>9.2.4.2/16/I/028</v>
          </cell>
        </row>
        <row r="1357">
          <cell r="D1357" t="str">
            <v>9.2.4.2/16/I/029</v>
          </cell>
        </row>
        <row r="1358">
          <cell r="D1358" t="str">
            <v>9.2.4.2/16/I/030</v>
          </cell>
        </row>
        <row r="1359">
          <cell r="D1359" t="str">
            <v>9.2.4.2/16/I/031</v>
          </cell>
        </row>
        <row r="1360">
          <cell r="D1360" t="str">
            <v>9.2.4.2/16/I/032</v>
          </cell>
        </row>
        <row r="1361">
          <cell r="D1361" t="str">
            <v>9.2.4.2/16/I/033</v>
          </cell>
        </row>
        <row r="1362">
          <cell r="D1362" t="str">
            <v>9.2.4.2/16/I/034</v>
          </cell>
        </row>
        <row r="1363">
          <cell r="D1363" t="str">
            <v>9.2.4.2/16/I/035</v>
          </cell>
        </row>
        <row r="1364">
          <cell r="D1364" t="str">
            <v>9.2.4.2/16/I/036</v>
          </cell>
        </row>
        <row r="1365">
          <cell r="D1365" t="str">
            <v>9.2.4.2/16/I/037</v>
          </cell>
        </row>
        <row r="1366">
          <cell r="D1366" t="str">
            <v>9.2.4.2/16/I/038</v>
          </cell>
        </row>
        <row r="1367">
          <cell r="D1367" t="str">
            <v>9.2.4.2/16/I/039</v>
          </cell>
        </row>
        <row r="1368">
          <cell r="D1368" t="str">
            <v>9.2.4.2/16/I/040</v>
          </cell>
        </row>
        <row r="1369">
          <cell r="D1369" t="str">
            <v>9.2.4.2/16/I/041</v>
          </cell>
        </row>
        <row r="1370">
          <cell r="D1370" t="str">
            <v>9.2.4.2/16/I/042</v>
          </cell>
        </row>
        <row r="1371">
          <cell r="D1371" t="str">
            <v>9.2.4.2/16/I/043</v>
          </cell>
        </row>
        <row r="1372">
          <cell r="D1372" t="str">
            <v>9.2.4.2/16/I/044</v>
          </cell>
        </row>
        <row r="1373">
          <cell r="D1373" t="str">
            <v>9.2.4.2/16/I/045</v>
          </cell>
        </row>
        <row r="1374">
          <cell r="D1374" t="str">
            <v>9.2.4.2/16/I/046</v>
          </cell>
        </row>
        <row r="1375">
          <cell r="D1375" t="str">
            <v>9.2.4.2/16/I/047</v>
          </cell>
        </row>
        <row r="1376">
          <cell r="D1376" t="str">
            <v>9.2.4.2/16/I/048</v>
          </cell>
        </row>
        <row r="1377">
          <cell r="D1377" t="str">
            <v>9.2.4.2/16/I/049</v>
          </cell>
        </row>
        <row r="1378">
          <cell r="D1378" t="str">
            <v>9.2.4.2/16/I/050</v>
          </cell>
        </row>
        <row r="1379">
          <cell r="D1379" t="str">
            <v>9.2.4.2/16/I/051</v>
          </cell>
        </row>
        <row r="1380">
          <cell r="D1380" t="str">
            <v>9.2.4.2/16/I/052</v>
          </cell>
        </row>
        <row r="1381">
          <cell r="D1381" t="str">
            <v>9.2.4.2/16/I/053</v>
          </cell>
        </row>
        <row r="1382">
          <cell r="D1382" t="str">
            <v>9.2.4.2/16/I/054</v>
          </cell>
        </row>
        <row r="1383">
          <cell r="D1383" t="str">
            <v>9.2.4.2/16/I/055</v>
          </cell>
        </row>
        <row r="1384">
          <cell r="D1384" t="str">
            <v>9.2.4.2/16/I/056</v>
          </cell>
        </row>
        <row r="1385">
          <cell r="D1385" t="str">
            <v>9.2.4.2/16/I/057</v>
          </cell>
        </row>
        <row r="1386">
          <cell r="D1386" t="str">
            <v>9.2.4.2/16/I/058</v>
          </cell>
        </row>
        <row r="1387">
          <cell r="D1387" t="str">
            <v>9.2.4.2/16/I/059</v>
          </cell>
        </row>
        <row r="1388">
          <cell r="D1388" t="str">
            <v>9.2.4.2/16/I/060</v>
          </cell>
        </row>
        <row r="1389">
          <cell r="D1389" t="str">
            <v>9.2.4.2/16/I/061</v>
          </cell>
        </row>
        <row r="1390">
          <cell r="D1390" t="str">
            <v>9.2.4.2/16/I/062</v>
          </cell>
        </row>
        <row r="1391">
          <cell r="D1391" t="str">
            <v>9.2.4.2/16/I/063</v>
          </cell>
        </row>
        <row r="1392">
          <cell r="D1392" t="str">
            <v>9.2.4.2/16/I/064</v>
          </cell>
        </row>
        <row r="1393">
          <cell r="D1393" t="str">
            <v>9.2.4.2/16/I/065</v>
          </cell>
        </row>
        <row r="1394">
          <cell r="D1394" t="str">
            <v>9.2.4.2/16/I/066</v>
          </cell>
        </row>
        <row r="1395">
          <cell r="D1395" t="str">
            <v>9.2.4.2/16/I/067</v>
          </cell>
        </row>
        <row r="1396">
          <cell r="D1396" t="str">
            <v>9.2.4.2/16/I/069</v>
          </cell>
        </row>
        <row r="1397">
          <cell r="D1397" t="str">
            <v>9.2.4.2/16/I/070</v>
          </cell>
        </row>
        <row r="1398">
          <cell r="D1398" t="str">
            <v>9.2.4.2/16/I/072</v>
          </cell>
        </row>
        <row r="1399">
          <cell r="D1399" t="str">
            <v>9.2.4.2/16/I/073</v>
          </cell>
        </row>
        <row r="1400">
          <cell r="D1400" t="str">
            <v>9.2.4.2/16/I/074</v>
          </cell>
        </row>
        <row r="1401">
          <cell r="D1401" t="str">
            <v>9.2.4.2/16/I/075</v>
          </cell>
        </row>
        <row r="1402">
          <cell r="D1402" t="str">
            <v>9.2.4.2/16/I/076</v>
          </cell>
        </row>
        <row r="1403">
          <cell r="D1403" t="str">
            <v>9.2.4.2/16/I/077</v>
          </cell>
        </row>
        <row r="1404">
          <cell r="D1404" t="str">
            <v>9.2.4.2/16/I/078</v>
          </cell>
        </row>
        <row r="1405">
          <cell r="D1405" t="str">
            <v>9.2.4.2/16/I/079</v>
          </cell>
        </row>
        <row r="1406">
          <cell r="D1406" t="str">
            <v>9.2.4.2/16/I/080</v>
          </cell>
        </row>
        <row r="1407">
          <cell r="D1407" t="str">
            <v>9.2.4.2/16/I/081</v>
          </cell>
        </row>
        <row r="1408">
          <cell r="D1408" t="str">
            <v>9.2.4.2/16/I/082</v>
          </cell>
        </row>
        <row r="1409">
          <cell r="D1409" t="str">
            <v>9.2.4.2/16/I/083</v>
          </cell>
        </row>
        <row r="1410">
          <cell r="D1410" t="str">
            <v>9.2.4.2/16/I/084</v>
          </cell>
        </row>
        <row r="1411">
          <cell r="D1411" t="str">
            <v>9.2.4.2/16/I/085</v>
          </cell>
        </row>
        <row r="1412">
          <cell r="D1412" t="str">
            <v>9.2.4.2/16/I/086</v>
          </cell>
        </row>
        <row r="1413">
          <cell r="D1413" t="str">
            <v>9.2.4.2/16/I/087</v>
          </cell>
        </row>
        <row r="1414">
          <cell r="D1414" t="str">
            <v>9.2.4.2/16/I/088</v>
          </cell>
        </row>
        <row r="1415">
          <cell r="D1415" t="str">
            <v>9.2.4.2/16/I/089</v>
          </cell>
        </row>
        <row r="1416">
          <cell r="D1416" t="str">
            <v>9.2.4.2/16/I/090</v>
          </cell>
        </row>
        <row r="1417">
          <cell r="D1417" t="str">
            <v>9.2.4.2/16/I/091</v>
          </cell>
        </row>
        <row r="1418">
          <cell r="D1418" t="str">
            <v>9.2.4.2/16/I/092</v>
          </cell>
        </row>
        <row r="1419">
          <cell r="D1419" t="str">
            <v>9.2.4.2/16/I/094</v>
          </cell>
        </row>
        <row r="1420">
          <cell r="D1420" t="str">
            <v>9.2.4.2/16/I/095</v>
          </cell>
        </row>
        <row r="1421">
          <cell r="D1421" t="str">
            <v>9.2.4.2/16/I/097</v>
          </cell>
        </row>
        <row r="1422">
          <cell r="D1422" t="str">
            <v>9.2.4.2/16/I/098</v>
          </cell>
        </row>
        <row r="1423">
          <cell r="D1423" t="str">
            <v>9.2.4.2/16/I/099</v>
          </cell>
        </row>
        <row r="1424">
          <cell r="D1424" t="str">
            <v>9.2.4.2/16/I/100</v>
          </cell>
        </row>
        <row r="1425">
          <cell r="D1425" t="str">
            <v>9.2.4.2/16/I/101</v>
          </cell>
        </row>
        <row r="1426">
          <cell r="D1426" t="str">
            <v>9.2.4.2/16/I/102</v>
          </cell>
        </row>
        <row r="1427">
          <cell r="D1427" t="str">
            <v>9.2.4.2/16/I/103</v>
          </cell>
        </row>
        <row r="1428">
          <cell r="D1428" t="str">
            <v>9.2.4.2/16/I/104</v>
          </cell>
        </row>
        <row r="1429">
          <cell r="D1429" t="str">
            <v>9.2.4.2/16/I/105</v>
          </cell>
        </row>
        <row r="1430">
          <cell r="D1430" t="str">
            <v>9.2.4.2/16/I/106</v>
          </cell>
        </row>
        <row r="1431">
          <cell r="D1431" t="str">
            <v>9.2.4.1/16/I/001</v>
          </cell>
        </row>
        <row r="1432">
          <cell r="D1432" t="str">
            <v>9.2.5.0/17/I/001</v>
          </cell>
        </row>
        <row r="1433">
          <cell r="D1433" t="str">
            <v>9.2.6.0/17/I/001</v>
          </cell>
        </row>
        <row r="1434">
          <cell r="D1434" t="str">
            <v>9.3.1.2/16/I/001</v>
          </cell>
        </row>
        <row r="1435">
          <cell r="D1435" t="str">
            <v>9.3.2.0/17/I/012</v>
          </cell>
        </row>
        <row r="1436">
          <cell r="D1436" t="str">
            <v>9.3.2.0/17/I/001</v>
          </cell>
        </row>
        <row r="1437">
          <cell r="D1437" t="str">
            <v>9.3.2.0/17/I/002</v>
          </cell>
        </row>
        <row r="1438">
          <cell r="D1438" t="str">
            <v>9.3.2.0/17/I/003</v>
          </cell>
        </row>
        <row r="1439">
          <cell r="D1439" t="str">
            <v>9.3.2.0/17/I/004</v>
          </cell>
        </row>
        <row r="1440">
          <cell r="D1440" t="str">
            <v>9.3.2.0/17/I/005</v>
          </cell>
        </row>
        <row r="1441">
          <cell r="D1441" t="str">
            <v>9.3.2.0/17/I/006</v>
          </cell>
        </row>
        <row r="1442">
          <cell r="D1442" t="str">
            <v>9.3.2.0/17/I/007</v>
          </cell>
        </row>
        <row r="1443">
          <cell r="D1443" t="str">
            <v>9.3.2.0/17/I/008</v>
          </cell>
        </row>
        <row r="1444">
          <cell r="D1444" t="str">
            <v>9.3.2.0/17/I/009</v>
          </cell>
        </row>
        <row r="1445">
          <cell r="D1445" t="str">
            <v>9.3.2.0/17/I/010</v>
          </cell>
        </row>
        <row r="1446">
          <cell r="D1446" t="str">
            <v>9.3.2.0/17/I/011</v>
          </cell>
        </row>
        <row r="1447">
          <cell r="D1447" t="str">
            <v>9.3.2.0/17/I/013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sejuma_sanemeja_prognozes"/>
      <sheetName val="EM_rezerves_ēkas_4.2.1."/>
      <sheetName val="MP iesniegšanas prognozes"/>
      <sheetName val="MP iesniegšana"/>
      <sheetName val="SI2018_izpilde_PV_Fonds"/>
      <sheetName val="PIMPIG_AV"/>
      <sheetName val="PIMPIG_SP"/>
      <sheetName val="PIMPIG_2019-2023_SN"/>
      <sheetName val="Avansi"/>
      <sheetName val="atlases_status"/>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ow r="3">
          <cell r="C3" t="str">
            <v>Projekta statuss</v>
          </cell>
          <cell r="D3" t="str">
            <v>Finansējuma avots</v>
          </cell>
        </row>
        <row r="4">
          <cell r="C4"/>
          <cell r="D4"/>
        </row>
        <row r="5">
          <cell r="C5"/>
          <cell r="D5"/>
        </row>
        <row r="6">
          <cell r="C6"/>
          <cell r="D6" t="str">
            <v>Projekts</v>
          </cell>
        </row>
        <row r="7">
          <cell r="C7" t="str">
            <v>Noraidīts</v>
          </cell>
          <cell r="D7" t="str">
            <v>1.1.1.1/16/A/002</v>
          </cell>
        </row>
        <row r="8">
          <cell r="C8" t="str">
            <v>Noraidīts</v>
          </cell>
          <cell r="D8" t="str">
            <v>1.1.1.1/16/A/005</v>
          </cell>
        </row>
        <row r="9">
          <cell r="C9" t="str">
            <v>Noraidīts</v>
          </cell>
          <cell r="D9" t="str">
            <v>1.1.1.1/16/A/006</v>
          </cell>
        </row>
        <row r="10">
          <cell r="C10" t="str">
            <v>Noraidīts</v>
          </cell>
          <cell r="D10" t="str">
            <v>1.1.1.1/16/A/009</v>
          </cell>
        </row>
        <row r="11">
          <cell r="C11" t="str">
            <v>Noraidīts</v>
          </cell>
          <cell r="D11" t="str">
            <v>1.1.1.1/16/A/011</v>
          </cell>
        </row>
        <row r="12">
          <cell r="C12" t="str">
            <v>Noraidīts</v>
          </cell>
          <cell r="D12" t="str">
            <v>1.1.1.1/16/A/014</v>
          </cell>
        </row>
        <row r="13">
          <cell r="C13" t="str">
            <v>Noraidīts</v>
          </cell>
          <cell r="D13" t="str">
            <v>1.1.1.1/16/A/017</v>
          </cell>
        </row>
        <row r="14">
          <cell r="C14" t="str">
            <v>Noraidīts</v>
          </cell>
          <cell r="D14" t="str">
            <v>1.1.1.1/16/A/018</v>
          </cell>
        </row>
        <row r="15">
          <cell r="C15" t="str">
            <v>Noraidīts</v>
          </cell>
          <cell r="D15" t="str">
            <v>1.1.1.1/16/A/019</v>
          </cell>
        </row>
        <row r="16">
          <cell r="C16" t="str">
            <v>Noraidīts</v>
          </cell>
          <cell r="D16" t="str">
            <v>1.1.1.1/16/A/021</v>
          </cell>
        </row>
        <row r="17">
          <cell r="C17" t="str">
            <v>Noraidīts</v>
          </cell>
          <cell r="D17" t="str">
            <v>1.1.1.1/16/A/022</v>
          </cell>
        </row>
        <row r="18">
          <cell r="C18" t="str">
            <v>Noraidīts</v>
          </cell>
          <cell r="D18" t="str">
            <v>1.1.1.1/16/A/023</v>
          </cell>
        </row>
        <row r="19">
          <cell r="C19" t="str">
            <v>Noraidīts</v>
          </cell>
          <cell r="D19" t="str">
            <v>1.1.1.1/16/A/024</v>
          </cell>
        </row>
        <row r="20">
          <cell r="C20" t="str">
            <v>Noraidīts</v>
          </cell>
          <cell r="D20" t="str">
            <v>1.1.1.1/16/A/026</v>
          </cell>
        </row>
        <row r="21">
          <cell r="C21" t="str">
            <v>Noraidīts</v>
          </cell>
          <cell r="D21" t="str">
            <v>1.1.1.1/16/A/027</v>
          </cell>
        </row>
        <row r="22">
          <cell r="C22" t="str">
            <v>Noraidīts</v>
          </cell>
          <cell r="D22" t="str">
            <v>1.1.1.1/16/A/028</v>
          </cell>
        </row>
        <row r="23">
          <cell r="C23" t="str">
            <v>Noraidīts</v>
          </cell>
          <cell r="D23" t="str">
            <v>1.1.1.1/16/A/029</v>
          </cell>
        </row>
        <row r="24">
          <cell r="C24" t="str">
            <v>Noraidīts</v>
          </cell>
          <cell r="D24" t="str">
            <v>1.1.1.1/16/A/030</v>
          </cell>
        </row>
        <row r="25">
          <cell r="C25" t="str">
            <v>Noraidīts</v>
          </cell>
          <cell r="D25" t="str">
            <v>1.1.1.1/16/A/032</v>
          </cell>
        </row>
        <row r="26">
          <cell r="C26" t="str">
            <v>Noraidīts</v>
          </cell>
          <cell r="D26" t="str">
            <v>1.1.1.1/16/A/033</v>
          </cell>
        </row>
        <row r="27">
          <cell r="C27" t="str">
            <v>Noraidīts</v>
          </cell>
          <cell r="D27" t="str">
            <v>1.1.1.1/16/A/034</v>
          </cell>
        </row>
        <row r="28">
          <cell r="C28" t="str">
            <v>Noraidīts</v>
          </cell>
          <cell r="D28" t="str">
            <v>1.1.1.1/16/A/035</v>
          </cell>
        </row>
        <row r="29">
          <cell r="C29" t="str">
            <v>Noraidīts</v>
          </cell>
          <cell r="D29" t="str">
            <v>1.1.1.1/16/A/036</v>
          </cell>
        </row>
        <row r="30">
          <cell r="C30" t="str">
            <v>Noraidīts</v>
          </cell>
          <cell r="D30" t="str">
            <v>1.1.1.1/16/A/037</v>
          </cell>
        </row>
        <row r="31">
          <cell r="C31" t="str">
            <v>Noraidīts</v>
          </cell>
          <cell r="D31" t="str">
            <v>1.1.1.1/16/A/038</v>
          </cell>
        </row>
        <row r="32">
          <cell r="C32" t="str">
            <v>Noraidīts</v>
          </cell>
          <cell r="D32" t="str">
            <v>1.1.1.1/16/A/039</v>
          </cell>
        </row>
        <row r="33">
          <cell r="C33" t="str">
            <v>Noraidīts</v>
          </cell>
          <cell r="D33" t="str">
            <v>1.1.1.1/16/A/041</v>
          </cell>
        </row>
        <row r="34">
          <cell r="C34" t="str">
            <v>Noraidīts</v>
          </cell>
          <cell r="D34" t="str">
            <v>1.1.1.1/16/A/043</v>
          </cell>
        </row>
        <row r="35">
          <cell r="C35" t="str">
            <v>Noraidīts</v>
          </cell>
          <cell r="D35" t="str">
            <v>1.1.1.1/16/A/045</v>
          </cell>
        </row>
        <row r="36">
          <cell r="C36" t="str">
            <v>Noraidīts</v>
          </cell>
          <cell r="D36" t="str">
            <v>1.1.1.1/16/A/049</v>
          </cell>
        </row>
        <row r="37">
          <cell r="C37" t="str">
            <v>Noraidīts</v>
          </cell>
          <cell r="D37" t="str">
            <v>1.1.1.1/16/A/051</v>
          </cell>
        </row>
        <row r="38">
          <cell r="C38" t="str">
            <v>Noraidīts</v>
          </cell>
          <cell r="D38" t="str">
            <v>1.1.1.1/16/A/052</v>
          </cell>
        </row>
        <row r="39">
          <cell r="C39" t="str">
            <v>Noraidīts</v>
          </cell>
          <cell r="D39" t="str">
            <v>1.1.1.1/16/A/053</v>
          </cell>
        </row>
        <row r="40">
          <cell r="C40" t="str">
            <v>Noraidīts</v>
          </cell>
          <cell r="D40" t="str">
            <v>1.1.1.1/16/A/056</v>
          </cell>
        </row>
        <row r="41">
          <cell r="C41" t="str">
            <v>Noraidīts</v>
          </cell>
          <cell r="D41" t="str">
            <v>1.1.1.1/16/A/057</v>
          </cell>
        </row>
        <row r="42">
          <cell r="C42" t="str">
            <v>Noraidīts</v>
          </cell>
          <cell r="D42" t="str">
            <v>1.1.1.1/16/A/058</v>
          </cell>
        </row>
        <row r="43">
          <cell r="C43" t="str">
            <v>Noraidīts</v>
          </cell>
          <cell r="D43" t="str">
            <v>1.1.1.1/16/A/059</v>
          </cell>
        </row>
        <row r="44">
          <cell r="C44" t="str">
            <v>Noraidīts</v>
          </cell>
          <cell r="D44" t="str">
            <v>1.1.1.1/16/A/060</v>
          </cell>
        </row>
        <row r="45">
          <cell r="C45" t="str">
            <v>Noraidīts</v>
          </cell>
          <cell r="D45" t="str">
            <v>1.1.1.1/16/A/061</v>
          </cell>
        </row>
        <row r="46">
          <cell r="C46" t="str">
            <v>Noraidīts</v>
          </cell>
          <cell r="D46" t="str">
            <v>1.1.1.1/16/A/062</v>
          </cell>
        </row>
        <row r="47">
          <cell r="C47" t="str">
            <v>Noraidīts</v>
          </cell>
          <cell r="D47" t="str">
            <v>1.1.1.1/16/A/063</v>
          </cell>
        </row>
        <row r="48">
          <cell r="C48" t="str">
            <v>Noraidīts</v>
          </cell>
          <cell r="D48" t="str">
            <v>1.1.1.1/16/A/064</v>
          </cell>
        </row>
        <row r="49">
          <cell r="C49" t="str">
            <v>Noraidīts</v>
          </cell>
          <cell r="D49" t="str">
            <v>1.1.1.1/16/A/067</v>
          </cell>
        </row>
        <row r="50">
          <cell r="C50" t="str">
            <v>Noraidīts</v>
          </cell>
          <cell r="D50" t="str">
            <v>1.1.1.1/16/A/068</v>
          </cell>
        </row>
        <row r="51">
          <cell r="C51" t="str">
            <v>Noraidīts</v>
          </cell>
          <cell r="D51" t="str">
            <v>1.1.1.1/16/A/069</v>
          </cell>
        </row>
        <row r="52">
          <cell r="C52" t="str">
            <v>Noraidīts</v>
          </cell>
          <cell r="D52" t="str">
            <v>1.1.1.1/16/A/070</v>
          </cell>
        </row>
        <row r="53">
          <cell r="C53" t="str">
            <v>Noraidīts</v>
          </cell>
          <cell r="D53" t="str">
            <v>1.1.1.1/16/A/071</v>
          </cell>
        </row>
        <row r="54">
          <cell r="C54" t="str">
            <v>Noraidīts</v>
          </cell>
          <cell r="D54" t="str">
            <v>1.1.1.1/16/A/074</v>
          </cell>
        </row>
        <row r="55">
          <cell r="C55" t="str">
            <v>Noraidīts</v>
          </cell>
          <cell r="D55" t="str">
            <v>1.1.1.1/16/A/075</v>
          </cell>
        </row>
        <row r="56">
          <cell r="C56" t="str">
            <v>Noraidīts</v>
          </cell>
          <cell r="D56" t="str">
            <v>1.1.1.1/16/A/076</v>
          </cell>
        </row>
        <row r="57">
          <cell r="C57" t="str">
            <v>Noraidīts</v>
          </cell>
          <cell r="D57" t="str">
            <v>1.1.1.1/16/A/080</v>
          </cell>
        </row>
        <row r="58">
          <cell r="C58" t="str">
            <v>Noraidīts</v>
          </cell>
          <cell r="D58" t="str">
            <v>1.1.1.1/16/A/081</v>
          </cell>
        </row>
        <row r="59">
          <cell r="C59" t="str">
            <v>Noraidīts</v>
          </cell>
          <cell r="D59" t="str">
            <v>1.1.1.1/16/A/082</v>
          </cell>
        </row>
        <row r="60">
          <cell r="C60" t="str">
            <v>Noraidīts</v>
          </cell>
          <cell r="D60" t="str">
            <v>1.1.1.1/16/A/083</v>
          </cell>
        </row>
        <row r="61">
          <cell r="C61" t="str">
            <v>Noraidīts</v>
          </cell>
          <cell r="D61" t="str">
            <v>1.1.1.1/16/A/084</v>
          </cell>
        </row>
        <row r="62">
          <cell r="C62" t="str">
            <v>Noraidīts</v>
          </cell>
          <cell r="D62" t="str">
            <v>1.1.1.1/16/A/086</v>
          </cell>
        </row>
        <row r="63">
          <cell r="C63" t="str">
            <v>Noraidīts</v>
          </cell>
          <cell r="D63" t="str">
            <v>1.1.1.1/16/A/087</v>
          </cell>
        </row>
        <row r="64">
          <cell r="C64" t="str">
            <v>Noraidīts</v>
          </cell>
          <cell r="D64" t="str">
            <v>1.1.1.1/16/A/088</v>
          </cell>
        </row>
        <row r="65">
          <cell r="C65" t="str">
            <v>Noraidīts</v>
          </cell>
          <cell r="D65" t="str">
            <v>1.1.1.1/16/A/089</v>
          </cell>
        </row>
        <row r="66">
          <cell r="C66" t="str">
            <v>Noraidīts</v>
          </cell>
          <cell r="D66" t="str">
            <v>1.1.1.1/16/A/090</v>
          </cell>
        </row>
        <row r="67">
          <cell r="C67" t="str">
            <v>Noraidīts</v>
          </cell>
          <cell r="D67" t="str">
            <v>1.1.1.1/16/A/092</v>
          </cell>
        </row>
        <row r="68">
          <cell r="C68" t="str">
            <v>Noraidīts</v>
          </cell>
          <cell r="D68" t="str">
            <v>1.1.1.1/16/A/093</v>
          </cell>
        </row>
        <row r="69">
          <cell r="C69" t="str">
            <v>Noraidīts</v>
          </cell>
          <cell r="D69" t="str">
            <v>1.1.1.1/16/A/095</v>
          </cell>
        </row>
        <row r="70">
          <cell r="C70" t="str">
            <v>Noraidīts</v>
          </cell>
          <cell r="D70" t="str">
            <v>1.1.1.1/16/A/096</v>
          </cell>
        </row>
        <row r="71">
          <cell r="C71" t="str">
            <v>Noraidīts</v>
          </cell>
          <cell r="D71" t="str">
            <v>1.1.1.1/16/A/098</v>
          </cell>
        </row>
        <row r="72">
          <cell r="C72" t="str">
            <v>Noraidīts</v>
          </cell>
          <cell r="D72" t="str">
            <v>1.1.1.1/16/A/099</v>
          </cell>
        </row>
        <row r="73">
          <cell r="C73" t="str">
            <v>Noraidīts</v>
          </cell>
          <cell r="D73" t="str">
            <v>1.1.1.1/16/A/100</v>
          </cell>
        </row>
        <row r="74">
          <cell r="C74" t="str">
            <v>Noraidīts</v>
          </cell>
          <cell r="D74" t="str">
            <v>1.1.1.1/16/A/102</v>
          </cell>
        </row>
        <row r="75">
          <cell r="C75" t="str">
            <v>Noraidīts</v>
          </cell>
          <cell r="D75" t="str">
            <v>1.1.1.1/16/A/103</v>
          </cell>
        </row>
        <row r="76">
          <cell r="C76" t="str">
            <v>Noraidīts</v>
          </cell>
          <cell r="D76" t="str">
            <v>1.1.1.1/16/A/105</v>
          </cell>
        </row>
        <row r="77">
          <cell r="C77" t="str">
            <v>Noraidīts</v>
          </cell>
          <cell r="D77" t="str">
            <v>1.1.1.1/16/A/106</v>
          </cell>
        </row>
        <row r="78">
          <cell r="C78" t="str">
            <v>Noraidīts</v>
          </cell>
          <cell r="D78" t="str">
            <v>1.1.1.1/16/A/108</v>
          </cell>
        </row>
        <row r="79">
          <cell r="C79" t="str">
            <v>Noraidīts</v>
          </cell>
          <cell r="D79" t="str">
            <v>1.1.1.1/16/A/109</v>
          </cell>
        </row>
        <row r="80">
          <cell r="C80" t="str">
            <v>Noraidīts</v>
          </cell>
          <cell r="D80" t="str">
            <v>1.1.1.1/16/A/110</v>
          </cell>
        </row>
        <row r="81">
          <cell r="C81" t="str">
            <v>Noraidīts</v>
          </cell>
          <cell r="D81" t="str">
            <v>1.1.1.1/16/A/111</v>
          </cell>
        </row>
        <row r="82">
          <cell r="C82" t="str">
            <v>Noraidīts</v>
          </cell>
          <cell r="D82" t="str">
            <v>1.1.1.1/16/A/112</v>
          </cell>
        </row>
        <row r="83">
          <cell r="C83" t="str">
            <v>Noraidīts</v>
          </cell>
          <cell r="D83" t="str">
            <v>1.1.1.1/16/A/114</v>
          </cell>
        </row>
        <row r="84">
          <cell r="C84" t="str">
            <v>Noraidīts</v>
          </cell>
          <cell r="D84" t="str">
            <v>1.1.1.1/16/A/115</v>
          </cell>
        </row>
        <row r="85">
          <cell r="C85" t="str">
            <v>Noraidīts</v>
          </cell>
          <cell r="D85" t="str">
            <v>1.1.1.1/16/A/116</v>
          </cell>
        </row>
        <row r="86">
          <cell r="C86" t="str">
            <v>Noraidīts</v>
          </cell>
          <cell r="D86" t="str">
            <v>1.1.1.1/16/A/117</v>
          </cell>
        </row>
        <row r="87">
          <cell r="C87" t="str">
            <v>Noraidīts</v>
          </cell>
          <cell r="D87" t="str">
            <v>1.1.1.1/16/A/118</v>
          </cell>
        </row>
        <row r="88">
          <cell r="C88" t="str">
            <v>Noraidīts</v>
          </cell>
          <cell r="D88" t="str">
            <v>1.1.1.1/16/A/119</v>
          </cell>
        </row>
        <row r="89">
          <cell r="C89" t="str">
            <v>Noraidīts</v>
          </cell>
          <cell r="D89" t="str">
            <v>1.1.1.1/16/A/120</v>
          </cell>
        </row>
        <row r="90">
          <cell r="C90" t="str">
            <v>Noraidīts</v>
          </cell>
          <cell r="D90" t="str">
            <v>1.1.1.1/16/A/121</v>
          </cell>
        </row>
        <row r="91">
          <cell r="C91" t="str">
            <v>Noraidīts</v>
          </cell>
          <cell r="D91" t="str">
            <v>1.1.1.1/16/A/122</v>
          </cell>
        </row>
        <row r="92">
          <cell r="C92" t="str">
            <v>Noraidīts</v>
          </cell>
          <cell r="D92" t="str">
            <v>1.1.1.1/16/A/123</v>
          </cell>
        </row>
        <row r="93">
          <cell r="C93" t="str">
            <v>Noraidīts</v>
          </cell>
          <cell r="D93" t="str">
            <v>1.1.1.1/16/A/124</v>
          </cell>
        </row>
        <row r="94">
          <cell r="C94" t="str">
            <v>Noraidīts</v>
          </cell>
          <cell r="D94" t="str">
            <v>1.1.1.1/16/A/125</v>
          </cell>
        </row>
        <row r="95">
          <cell r="C95" t="str">
            <v>Noraidīts</v>
          </cell>
          <cell r="D95" t="str">
            <v>1.1.1.1/16/A/126</v>
          </cell>
        </row>
        <row r="96">
          <cell r="C96" t="str">
            <v>Noraidīts</v>
          </cell>
          <cell r="D96" t="str">
            <v>1.1.1.1/16/A/127</v>
          </cell>
        </row>
        <row r="97">
          <cell r="C97" t="str">
            <v>Noraidīts</v>
          </cell>
          <cell r="D97" t="str">
            <v>1.1.1.1/16/A/128</v>
          </cell>
        </row>
        <row r="98">
          <cell r="C98" t="str">
            <v>Noraidīts</v>
          </cell>
          <cell r="D98" t="str">
            <v>1.1.1.1/16/A/130</v>
          </cell>
        </row>
        <row r="99">
          <cell r="C99" t="str">
            <v>Noraidīts</v>
          </cell>
          <cell r="D99" t="str">
            <v>1.1.1.1/16/A/132</v>
          </cell>
        </row>
        <row r="100">
          <cell r="C100" t="str">
            <v>Noraidīts</v>
          </cell>
          <cell r="D100" t="str">
            <v>1.1.1.1/16/A/134</v>
          </cell>
        </row>
        <row r="101">
          <cell r="C101" t="str">
            <v>Noraidīts</v>
          </cell>
          <cell r="D101" t="str">
            <v>1.1.1.1/16/A/136</v>
          </cell>
        </row>
        <row r="102">
          <cell r="C102" t="str">
            <v>Noraidīts</v>
          </cell>
          <cell r="D102" t="str">
            <v>1.1.1.1/16/A/137</v>
          </cell>
        </row>
        <row r="103">
          <cell r="C103" t="str">
            <v>Noraidīts</v>
          </cell>
          <cell r="D103" t="str">
            <v>1.1.1.1/16/A/138</v>
          </cell>
        </row>
        <row r="104">
          <cell r="C104" t="str">
            <v>Noraidīts</v>
          </cell>
          <cell r="D104" t="str">
            <v>1.1.1.1/16/A/139</v>
          </cell>
        </row>
        <row r="105">
          <cell r="C105" t="str">
            <v>Noraidīts</v>
          </cell>
          <cell r="D105" t="str">
            <v>1.1.1.1/16/A/140</v>
          </cell>
        </row>
        <row r="106">
          <cell r="C106" t="str">
            <v>Noraidīts</v>
          </cell>
          <cell r="D106" t="str">
            <v>1.1.1.1/16/A/142</v>
          </cell>
        </row>
        <row r="107">
          <cell r="C107" t="str">
            <v>Noraidīts</v>
          </cell>
          <cell r="D107" t="str">
            <v>1.1.1.1/16/A/143</v>
          </cell>
        </row>
        <row r="108">
          <cell r="C108" t="str">
            <v>Noraidīts</v>
          </cell>
          <cell r="D108" t="str">
            <v>1.1.1.1/16/A/145</v>
          </cell>
        </row>
        <row r="109">
          <cell r="C109" t="str">
            <v>Noraidīts</v>
          </cell>
          <cell r="D109" t="str">
            <v>1.1.1.1/16/A/146</v>
          </cell>
        </row>
        <row r="110">
          <cell r="C110" t="str">
            <v>Noraidīts</v>
          </cell>
          <cell r="D110" t="str">
            <v>1.1.1.1/16/A/149</v>
          </cell>
        </row>
        <row r="111">
          <cell r="C111" t="str">
            <v>Noraidīts</v>
          </cell>
          <cell r="D111" t="str">
            <v>1.1.1.1/16/A/150</v>
          </cell>
        </row>
        <row r="112">
          <cell r="C112" t="str">
            <v>Noraidīts</v>
          </cell>
          <cell r="D112" t="str">
            <v>1.1.1.1/16/A/151</v>
          </cell>
        </row>
        <row r="113">
          <cell r="C113" t="str">
            <v>Noraidīts</v>
          </cell>
          <cell r="D113" t="str">
            <v>1.1.1.1/16/A/152</v>
          </cell>
        </row>
        <row r="114">
          <cell r="C114" t="str">
            <v>Noraidīts</v>
          </cell>
          <cell r="D114" t="str">
            <v>1.1.1.1/16/A/153</v>
          </cell>
        </row>
        <row r="115">
          <cell r="C115" t="str">
            <v>Noraidīts</v>
          </cell>
          <cell r="D115" t="str">
            <v>1.1.1.1/16/A/155</v>
          </cell>
        </row>
        <row r="116">
          <cell r="C116" t="str">
            <v>Noraidīts</v>
          </cell>
          <cell r="D116" t="str">
            <v>1.1.1.1/16/A/156</v>
          </cell>
        </row>
        <row r="117">
          <cell r="C117" t="str">
            <v>Noraidīts</v>
          </cell>
          <cell r="D117" t="str">
            <v>1.1.1.1/16/A/157</v>
          </cell>
        </row>
        <row r="118">
          <cell r="C118" t="str">
            <v>Noraidīts</v>
          </cell>
          <cell r="D118" t="str">
            <v>1.1.1.1/16/A/158</v>
          </cell>
        </row>
        <row r="119">
          <cell r="C119" t="str">
            <v>Noraidīts</v>
          </cell>
          <cell r="D119" t="str">
            <v>1.1.1.1/16/A/159</v>
          </cell>
        </row>
        <row r="120">
          <cell r="C120" t="str">
            <v>Noraidīts</v>
          </cell>
          <cell r="D120" t="str">
            <v>1.1.1.1/16/A/161</v>
          </cell>
        </row>
        <row r="121">
          <cell r="C121" t="str">
            <v>Noraidīts</v>
          </cell>
          <cell r="D121" t="str">
            <v>1.1.1.1/16/A/162</v>
          </cell>
        </row>
        <row r="122">
          <cell r="C122" t="str">
            <v>Noraidīts</v>
          </cell>
          <cell r="D122" t="str">
            <v>1.1.1.1/16/A/163</v>
          </cell>
        </row>
        <row r="123">
          <cell r="C123" t="str">
            <v>Noraidīts</v>
          </cell>
          <cell r="D123" t="str">
            <v>1.1.1.1/16/A/164</v>
          </cell>
        </row>
        <row r="124">
          <cell r="C124" t="str">
            <v>Noraidīts</v>
          </cell>
          <cell r="D124" t="str">
            <v>1.1.1.1/16/A/166</v>
          </cell>
        </row>
        <row r="125">
          <cell r="C125" t="str">
            <v>Noraidīts</v>
          </cell>
          <cell r="D125" t="str">
            <v>1.1.1.1/16/A/167</v>
          </cell>
        </row>
        <row r="126">
          <cell r="C126" t="str">
            <v>Noraidīts</v>
          </cell>
          <cell r="D126" t="str">
            <v>1.1.1.1/16/A/168</v>
          </cell>
        </row>
        <row r="127">
          <cell r="C127" t="str">
            <v>Noraidīts</v>
          </cell>
          <cell r="D127" t="str">
            <v>1.1.1.1/16/A/169</v>
          </cell>
        </row>
        <row r="128">
          <cell r="C128" t="str">
            <v>Noraidīts</v>
          </cell>
          <cell r="D128" t="str">
            <v>1.1.1.1/16/A/170</v>
          </cell>
        </row>
        <row r="129">
          <cell r="C129" t="str">
            <v>Noraidīts</v>
          </cell>
          <cell r="D129" t="str">
            <v>1.1.1.1/16/A/171</v>
          </cell>
        </row>
        <row r="130">
          <cell r="C130" t="str">
            <v>Noraidīts</v>
          </cell>
          <cell r="D130" t="str">
            <v>1.1.1.1/16/A/172</v>
          </cell>
        </row>
        <row r="131">
          <cell r="C131" t="str">
            <v>Noraidīts</v>
          </cell>
          <cell r="D131" t="str">
            <v>1.1.1.1/16/A/173</v>
          </cell>
        </row>
        <row r="132">
          <cell r="C132" t="str">
            <v>Noraidīts</v>
          </cell>
          <cell r="D132" t="str">
            <v>1.1.1.1/16/A/175</v>
          </cell>
        </row>
        <row r="133">
          <cell r="C133" t="str">
            <v>Noraidīts</v>
          </cell>
          <cell r="D133" t="str">
            <v>1.1.1.1/16/A/176</v>
          </cell>
        </row>
        <row r="134">
          <cell r="C134" t="str">
            <v>Noraidīts</v>
          </cell>
          <cell r="D134" t="str">
            <v>1.1.1.1/16/A/177</v>
          </cell>
        </row>
        <row r="135">
          <cell r="C135" t="str">
            <v>Noraidīts</v>
          </cell>
          <cell r="D135" t="str">
            <v>1.1.1.1/16/A/178</v>
          </cell>
        </row>
        <row r="136">
          <cell r="C136" t="str">
            <v>Noraidīts</v>
          </cell>
          <cell r="D136" t="str">
            <v>1.1.1.1/16/A/179</v>
          </cell>
        </row>
        <row r="137">
          <cell r="C137" t="str">
            <v>Noraidīts</v>
          </cell>
          <cell r="D137" t="str">
            <v>1.1.1.1/16/A/180</v>
          </cell>
        </row>
        <row r="138">
          <cell r="C138" t="str">
            <v>Noraidīts</v>
          </cell>
          <cell r="D138" t="str">
            <v>1.1.1.1/16/A/181</v>
          </cell>
        </row>
        <row r="139">
          <cell r="C139" t="str">
            <v>Noraidīts</v>
          </cell>
          <cell r="D139" t="str">
            <v>1.1.1.1/16/A/183</v>
          </cell>
        </row>
        <row r="140">
          <cell r="C140" t="str">
            <v>Noraidīts</v>
          </cell>
          <cell r="D140" t="str">
            <v>1.1.1.1/16/A/184</v>
          </cell>
        </row>
        <row r="141">
          <cell r="C141" t="str">
            <v>Noraidīts</v>
          </cell>
          <cell r="D141" t="str">
            <v>1.1.1.1/16/A/186</v>
          </cell>
        </row>
        <row r="142">
          <cell r="C142" t="str">
            <v>Noraidīts</v>
          </cell>
          <cell r="D142" t="str">
            <v>1.1.1.1/16/A/187</v>
          </cell>
        </row>
        <row r="143">
          <cell r="C143" t="str">
            <v>Noraidīts</v>
          </cell>
          <cell r="D143" t="str">
            <v>1.1.1.1/16/A/188</v>
          </cell>
        </row>
        <row r="144">
          <cell r="C144" t="str">
            <v>Noraidīts</v>
          </cell>
          <cell r="D144" t="str">
            <v>1.1.1.1/16/A/189</v>
          </cell>
        </row>
        <row r="145">
          <cell r="C145" t="str">
            <v>Noraidīts</v>
          </cell>
          <cell r="D145" t="str">
            <v>1.1.1.1/16/A/190</v>
          </cell>
        </row>
        <row r="146">
          <cell r="C146" t="str">
            <v>Noraidīts</v>
          </cell>
          <cell r="D146" t="str">
            <v>1.1.1.1/16/A/191</v>
          </cell>
        </row>
        <row r="147">
          <cell r="C147" t="str">
            <v>Noraidīts</v>
          </cell>
          <cell r="D147" t="str">
            <v>1.1.1.1/16/A/193</v>
          </cell>
        </row>
        <row r="148">
          <cell r="C148" t="str">
            <v>Noraidīts</v>
          </cell>
          <cell r="D148" t="str">
            <v>1.1.1.1/16/A/194</v>
          </cell>
        </row>
        <row r="149">
          <cell r="C149" t="str">
            <v>Noraidīts</v>
          </cell>
          <cell r="D149" t="str">
            <v>1.1.1.1/16/A/195</v>
          </cell>
        </row>
        <row r="150">
          <cell r="C150" t="str">
            <v>Noraidīts</v>
          </cell>
          <cell r="D150" t="str">
            <v>1.1.1.1/16/A/196</v>
          </cell>
        </row>
        <row r="151">
          <cell r="C151" t="str">
            <v>Noraidīts</v>
          </cell>
          <cell r="D151" t="str">
            <v>1.1.1.1/16/A/198</v>
          </cell>
        </row>
        <row r="152">
          <cell r="C152" t="str">
            <v>Noraidīts</v>
          </cell>
          <cell r="D152" t="str">
            <v>1.1.1.1/16/A/199</v>
          </cell>
        </row>
        <row r="153">
          <cell r="C153" t="str">
            <v>Noraidīts</v>
          </cell>
          <cell r="D153" t="str">
            <v>1.1.1.1/16/A/200</v>
          </cell>
        </row>
        <row r="154">
          <cell r="C154" t="str">
            <v>Noraidīts</v>
          </cell>
          <cell r="D154" t="str">
            <v>1.1.1.1/16/A/201</v>
          </cell>
        </row>
        <row r="155">
          <cell r="C155" t="str">
            <v>Noraidīts</v>
          </cell>
          <cell r="D155" t="str">
            <v>1.1.1.1/16/A/202</v>
          </cell>
        </row>
        <row r="156">
          <cell r="C156" t="str">
            <v>Noraidīts</v>
          </cell>
          <cell r="D156" t="str">
            <v>1.1.1.1/16/A/204</v>
          </cell>
        </row>
        <row r="157">
          <cell r="C157" t="str">
            <v>Noraidīts</v>
          </cell>
          <cell r="D157" t="str">
            <v>1.1.1.1/16/A/205</v>
          </cell>
        </row>
        <row r="158">
          <cell r="C158" t="str">
            <v>Noraidīts</v>
          </cell>
          <cell r="D158" t="str">
            <v>1.1.1.1/16/A/206</v>
          </cell>
        </row>
        <row r="159">
          <cell r="C159" t="str">
            <v>Noraidīts</v>
          </cell>
          <cell r="D159" t="str">
            <v>1.1.1.1/16/A/207</v>
          </cell>
        </row>
        <row r="160">
          <cell r="C160" t="str">
            <v>Noraidīts</v>
          </cell>
          <cell r="D160" t="str">
            <v>1.1.1.1/16/A/208</v>
          </cell>
        </row>
        <row r="161">
          <cell r="C161" t="str">
            <v>Noraidīts</v>
          </cell>
          <cell r="D161" t="str">
            <v>1.1.1.1/16/A/209</v>
          </cell>
        </row>
        <row r="162">
          <cell r="C162" t="str">
            <v>Noraidīts</v>
          </cell>
          <cell r="D162" t="str">
            <v>1.1.1.1/16/A/210</v>
          </cell>
        </row>
        <row r="163">
          <cell r="C163" t="str">
            <v>Noraidīts</v>
          </cell>
          <cell r="D163" t="str">
            <v>1.1.1.1/16/A/212</v>
          </cell>
        </row>
        <row r="164">
          <cell r="C164" t="str">
            <v>Noraidīts</v>
          </cell>
          <cell r="D164" t="str">
            <v>1.1.1.1/16/A/214</v>
          </cell>
        </row>
        <row r="165">
          <cell r="C165" t="str">
            <v>Noraidīts</v>
          </cell>
          <cell r="D165" t="str">
            <v>1.1.1.1/16/A/216</v>
          </cell>
        </row>
        <row r="166">
          <cell r="C166" t="str">
            <v>Noraidīts</v>
          </cell>
          <cell r="D166" t="str">
            <v>1.1.1.1/16/A/217</v>
          </cell>
        </row>
        <row r="167">
          <cell r="C167" t="str">
            <v>Noraidīts</v>
          </cell>
          <cell r="D167" t="str">
            <v>1.1.1.1/16/A/218</v>
          </cell>
        </row>
        <row r="168">
          <cell r="C168" t="str">
            <v>Noraidīts</v>
          </cell>
          <cell r="D168" t="str">
            <v>1.1.1.1/16/A/220</v>
          </cell>
        </row>
        <row r="169">
          <cell r="C169" t="str">
            <v>Noraidīts</v>
          </cell>
          <cell r="D169" t="str">
            <v>1.1.1.1/16/A/221</v>
          </cell>
        </row>
        <row r="170">
          <cell r="C170" t="str">
            <v>Noraidīts</v>
          </cell>
          <cell r="D170" t="str">
            <v>1.1.1.1/16/A/222</v>
          </cell>
        </row>
        <row r="171">
          <cell r="C171" t="str">
            <v>Noraidīts</v>
          </cell>
          <cell r="D171" t="str">
            <v>1.1.1.1/16/A/223</v>
          </cell>
        </row>
        <row r="172">
          <cell r="C172" t="str">
            <v>Noraidīts</v>
          </cell>
          <cell r="D172" t="str">
            <v>1.1.1.1/16/A/224</v>
          </cell>
        </row>
        <row r="173">
          <cell r="C173" t="str">
            <v>Noraidīts</v>
          </cell>
          <cell r="D173" t="str">
            <v>1.1.1.1/16/A/225</v>
          </cell>
        </row>
        <row r="174">
          <cell r="C174" t="str">
            <v>Noraidīts</v>
          </cell>
          <cell r="D174" t="str">
            <v>1.1.1.1/16/A/226</v>
          </cell>
        </row>
        <row r="175">
          <cell r="C175" t="str">
            <v>Noraidīts</v>
          </cell>
          <cell r="D175" t="str">
            <v>1.1.1.1/16/A/227</v>
          </cell>
        </row>
        <row r="176">
          <cell r="C176" t="str">
            <v>Noraidīts</v>
          </cell>
          <cell r="D176" t="str">
            <v>1.1.1.1/16/A/228</v>
          </cell>
        </row>
        <row r="177">
          <cell r="C177" t="str">
            <v>Noraidīts</v>
          </cell>
          <cell r="D177" t="str">
            <v>1.1.1.1/16/A/229</v>
          </cell>
        </row>
        <row r="178">
          <cell r="C178" t="str">
            <v>Noraidīts</v>
          </cell>
          <cell r="D178" t="str">
            <v>1.1.1.1/16/A/230</v>
          </cell>
        </row>
        <row r="179">
          <cell r="C179" t="str">
            <v>Noraidīts</v>
          </cell>
          <cell r="D179" t="str">
            <v>1.1.1.1/16/A/231</v>
          </cell>
        </row>
        <row r="180">
          <cell r="C180" t="str">
            <v>Noraidīts</v>
          </cell>
          <cell r="D180" t="str">
            <v>1.1.1.1/16/A/232</v>
          </cell>
        </row>
        <row r="181">
          <cell r="C181" t="str">
            <v>Noraidīts</v>
          </cell>
          <cell r="D181" t="str">
            <v>1.1.1.1/16/A/233</v>
          </cell>
        </row>
        <row r="182">
          <cell r="C182" t="str">
            <v>Noraidīts</v>
          </cell>
          <cell r="D182" t="str">
            <v>1.1.1.1/16/A/235</v>
          </cell>
        </row>
        <row r="183">
          <cell r="C183" t="str">
            <v>Noraidīts</v>
          </cell>
          <cell r="D183" t="str">
            <v>1.1.1.1/16/A/236</v>
          </cell>
        </row>
        <row r="184">
          <cell r="C184" t="str">
            <v>Noraidīts</v>
          </cell>
          <cell r="D184" t="str">
            <v>1.1.1.1/16/A/237</v>
          </cell>
        </row>
        <row r="185">
          <cell r="C185" t="str">
            <v>Noraidīts</v>
          </cell>
          <cell r="D185" t="str">
            <v>1.1.1.1/16/A/238</v>
          </cell>
        </row>
        <row r="186">
          <cell r="C186" t="str">
            <v>Noraidīts</v>
          </cell>
          <cell r="D186" t="str">
            <v>1.1.1.1/16/A/239</v>
          </cell>
        </row>
        <row r="187">
          <cell r="C187" t="str">
            <v>Noraidīts</v>
          </cell>
          <cell r="D187" t="str">
            <v>1.1.1.1/16/A/240</v>
          </cell>
        </row>
        <row r="188">
          <cell r="C188" t="str">
            <v>Noraidīts</v>
          </cell>
          <cell r="D188" t="str">
            <v>1.1.1.1/16/A/241</v>
          </cell>
        </row>
        <row r="189">
          <cell r="C189" t="str">
            <v>Noraidīts</v>
          </cell>
          <cell r="D189" t="str">
            <v>1.1.1.1/16/A/242</v>
          </cell>
        </row>
        <row r="190">
          <cell r="C190" t="str">
            <v>Noraidīts</v>
          </cell>
          <cell r="D190" t="str">
            <v>1.1.1.1/16/A/243</v>
          </cell>
        </row>
        <row r="191">
          <cell r="C191" t="str">
            <v>Noraidīts</v>
          </cell>
          <cell r="D191" t="str">
            <v>1.1.1.1/16/A/244</v>
          </cell>
        </row>
        <row r="192">
          <cell r="C192" t="str">
            <v>Noraidīts</v>
          </cell>
          <cell r="D192" t="str">
            <v>1.1.1.1/16/A/245</v>
          </cell>
        </row>
        <row r="193">
          <cell r="C193" t="str">
            <v>Noraidīts</v>
          </cell>
          <cell r="D193" t="str">
            <v>1.1.1.1/16/A/246</v>
          </cell>
        </row>
        <row r="194">
          <cell r="C194" t="str">
            <v>Noraidīts</v>
          </cell>
          <cell r="D194" t="str">
            <v>1.1.1.1/16/A/247</v>
          </cell>
        </row>
        <row r="195">
          <cell r="C195" t="str">
            <v>Noraidīts</v>
          </cell>
          <cell r="D195" t="str">
            <v>1.1.1.1/16/A/248</v>
          </cell>
        </row>
        <row r="196">
          <cell r="C196" t="str">
            <v>Noraidīts</v>
          </cell>
          <cell r="D196" t="str">
            <v>1.1.1.1/16/A/249</v>
          </cell>
        </row>
        <row r="197">
          <cell r="C197" t="str">
            <v>Noraidīts</v>
          </cell>
          <cell r="D197" t="str">
            <v>1.1.1.1/16/A/250</v>
          </cell>
        </row>
        <row r="198">
          <cell r="C198" t="str">
            <v>Noraidīts</v>
          </cell>
          <cell r="D198" t="str">
            <v>1.1.1.1/16/A/251</v>
          </cell>
        </row>
        <row r="199">
          <cell r="C199" t="str">
            <v>Noraidīts</v>
          </cell>
          <cell r="D199" t="str">
            <v>1.1.1.1/16/A/253</v>
          </cell>
        </row>
        <row r="200">
          <cell r="C200" t="str">
            <v>Noraidīts</v>
          </cell>
          <cell r="D200" t="str">
            <v>1.1.1.1/16/A/254</v>
          </cell>
        </row>
        <row r="201">
          <cell r="C201" t="str">
            <v>Noraidīts</v>
          </cell>
          <cell r="D201" t="str">
            <v>1.1.1.1/16/A/255</v>
          </cell>
        </row>
        <row r="202">
          <cell r="C202" t="str">
            <v>Noraidīts</v>
          </cell>
          <cell r="D202" t="str">
            <v>1.1.1.1/16/A/262</v>
          </cell>
        </row>
        <row r="203">
          <cell r="C203" t="str">
            <v>Noraidīts</v>
          </cell>
          <cell r="D203" t="str">
            <v>1.1.1.1/16/A/263</v>
          </cell>
        </row>
        <row r="204">
          <cell r="C204" t="str">
            <v>Noraidīts</v>
          </cell>
          <cell r="D204" t="str">
            <v>1.1.1.1/16/A/264</v>
          </cell>
        </row>
        <row r="205">
          <cell r="C205" t="str">
            <v>Noraidīts</v>
          </cell>
          <cell r="D205" t="str">
            <v>1.1.1.1/16/A/265</v>
          </cell>
        </row>
        <row r="206">
          <cell r="C206" t="str">
            <v>Noraidīts</v>
          </cell>
          <cell r="D206" t="str">
            <v>1.1.1.1/16/A/266</v>
          </cell>
        </row>
        <row r="207">
          <cell r="C207" t="str">
            <v>Noraidīts</v>
          </cell>
          <cell r="D207" t="str">
            <v>1.1.1.1/16/A/268</v>
          </cell>
        </row>
        <row r="208">
          <cell r="C208" t="str">
            <v>Noraidīts</v>
          </cell>
          <cell r="D208" t="str">
            <v>1.1.1.1/16/A/269</v>
          </cell>
        </row>
        <row r="209">
          <cell r="C209" t="str">
            <v>Noraidīts</v>
          </cell>
          <cell r="D209" t="str">
            <v>1.1.1.1/16/A/270</v>
          </cell>
        </row>
        <row r="210">
          <cell r="C210" t="str">
            <v>Noraidīts</v>
          </cell>
          <cell r="D210" t="str">
            <v>1.1.1.1/16/A/271</v>
          </cell>
        </row>
        <row r="211">
          <cell r="C211" t="str">
            <v>Noraidīts</v>
          </cell>
          <cell r="D211" t="str">
            <v>1.1.1.1/16/A/273</v>
          </cell>
        </row>
        <row r="212">
          <cell r="C212" t="str">
            <v>Noraidīts</v>
          </cell>
          <cell r="D212" t="str">
            <v>1.1.1.1/16/A/274</v>
          </cell>
        </row>
        <row r="213">
          <cell r="C213" t="str">
            <v>Noraidīts</v>
          </cell>
          <cell r="D213" t="str">
            <v>1.1.1.1/16/A/275</v>
          </cell>
        </row>
        <row r="214">
          <cell r="C214" t="str">
            <v>Noraidīts</v>
          </cell>
          <cell r="D214" t="str">
            <v>1.1.1.1/16/A/276</v>
          </cell>
        </row>
        <row r="215">
          <cell r="C215" t="str">
            <v>Noraidīts</v>
          </cell>
          <cell r="D215" t="str">
            <v>1.1.1.1/16/A/277</v>
          </cell>
        </row>
        <row r="216">
          <cell r="C216" t="str">
            <v>Noraidīts</v>
          </cell>
          <cell r="D216" t="str">
            <v>1.1.1.1/16/A/278</v>
          </cell>
        </row>
        <row r="217">
          <cell r="C217" t="str">
            <v>Noraidīts</v>
          </cell>
          <cell r="D217" t="str">
            <v>1.1.1.1/16/A/279</v>
          </cell>
        </row>
        <row r="218">
          <cell r="C218" t="str">
            <v>Noraidīts</v>
          </cell>
          <cell r="D218" t="str">
            <v>1.1.1.1/16/A/282</v>
          </cell>
        </row>
        <row r="219">
          <cell r="C219" t="str">
            <v>Noraidīts</v>
          </cell>
          <cell r="D219" t="str">
            <v>1.1.1.1/16/A/283</v>
          </cell>
        </row>
        <row r="220">
          <cell r="C220" t="str">
            <v>Noraidīts</v>
          </cell>
          <cell r="D220" t="str">
            <v>1.1.1.1/16/A/284</v>
          </cell>
        </row>
        <row r="221">
          <cell r="C221" t="str">
            <v>Noraidīts</v>
          </cell>
          <cell r="D221" t="str">
            <v>1.1.1.1/16/A/285</v>
          </cell>
        </row>
        <row r="222">
          <cell r="C222" t="str">
            <v>Noraidīts</v>
          </cell>
          <cell r="D222" t="str">
            <v>1.1.1.1/16/A/286</v>
          </cell>
        </row>
        <row r="223">
          <cell r="C223" t="str">
            <v>Noraidīts</v>
          </cell>
          <cell r="D223" t="str">
            <v>1.1.1.1/16/A/287</v>
          </cell>
        </row>
        <row r="224">
          <cell r="C224" t="str">
            <v>Noraidīts</v>
          </cell>
          <cell r="D224" t="str">
            <v>1.1.1.1/16/A/289</v>
          </cell>
        </row>
        <row r="225">
          <cell r="C225" t="str">
            <v>Noraidīts</v>
          </cell>
          <cell r="D225" t="str">
            <v>1.1.1.1/16/A/291</v>
          </cell>
        </row>
        <row r="226">
          <cell r="C226" t="str">
            <v>Noraidīts</v>
          </cell>
          <cell r="D226" t="str">
            <v>1.1.1.1/16/A/293</v>
          </cell>
        </row>
        <row r="227">
          <cell r="C227" t="str">
            <v>Noraidīts</v>
          </cell>
          <cell r="D227" t="str">
            <v>1.1.1.1/16/A/295</v>
          </cell>
        </row>
        <row r="228">
          <cell r="C228" t="str">
            <v>Noraidīts</v>
          </cell>
          <cell r="D228" t="str">
            <v>1.1.1.1/16/A/296</v>
          </cell>
        </row>
        <row r="229">
          <cell r="C229" t="str">
            <v>Noraidīts</v>
          </cell>
          <cell r="D229" t="str">
            <v>1.1.1.1/16/A/297</v>
          </cell>
        </row>
        <row r="230">
          <cell r="C230" t="str">
            <v>Noraidīts</v>
          </cell>
          <cell r="D230" t="str">
            <v>1.1.1.1/16/A/298</v>
          </cell>
        </row>
        <row r="231">
          <cell r="C231" t="str">
            <v>Noraidīts</v>
          </cell>
          <cell r="D231" t="str">
            <v>1.1.1.1/16/A/299</v>
          </cell>
        </row>
        <row r="232">
          <cell r="C232" t="str">
            <v>Noraidīts</v>
          </cell>
          <cell r="D232" t="str">
            <v>1.1.1.1/16/A/300</v>
          </cell>
        </row>
        <row r="233">
          <cell r="C233" t="str">
            <v>Noraidīts</v>
          </cell>
          <cell r="D233" t="str">
            <v>1.1.1.1/16/A/301</v>
          </cell>
        </row>
        <row r="234">
          <cell r="C234" t="str">
            <v>Noraidīts</v>
          </cell>
          <cell r="D234" t="str">
            <v>1.1.1.1/16/A/302</v>
          </cell>
        </row>
        <row r="235">
          <cell r="C235" t="str">
            <v>Noraidīts</v>
          </cell>
          <cell r="D235" t="str">
            <v>1.1.1.1/16/A/303</v>
          </cell>
        </row>
        <row r="236">
          <cell r="C236" t="str">
            <v>Noraidīts</v>
          </cell>
          <cell r="D236" t="str">
            <v>1.1.1.1/16/A/304</v>
          </cell>
        </row>
        <row r="237">
          <cell r="C237" t="str">
            <v>Noraidīts</v>
          </cell>
          <cell r="D237" t="str">
            <v>1.1.1.1/16/A/305</v>
          </cell>
        </row>
        <row r="238">
          <cell r="C238" t="str">
            <v>Noraidīts</v>
          </cell>
          <cell r="D238" t="str">
            <v>1.1.1.1/16/A/306</v>
          </cell>
        </row>
        <row r="239">
          <cell r="C239" t="str">
            <v>Noraidīts</v>
          </cell>
          <cell r="D239" t="str">
            <v>1.1.1.1/16/A/308</v>
          </cell>
        </row>
        <row r="240">
          <cell r="C240" t="str">
            <v>Noraidīts</v>
          </cell>
          <cell r="D240" t="str">
            <v>1.1.1.1/16/A/309</v>
          </cell>
        </row>
        <row r="241">
          <cell r="C241" t="str">
            <v>Noraidīts</v>
          </cell>
          <cell r="D241" t="str">
            <v>1.1.1.1/16/A/310</v>
          </cell>
        </row>
        <row r="242">
          <cell r="C242" t="str">
            <v>Līgums</v>
          </cell>
          <cell r="D242" t="str">
            <v>1.1.1.1/16/A/001</v>
          </cell>
        </row>
        <row r="243">
          <cell r="C243" t="str">
            <v>Līgums</v>
          </cell>
          <cell r="D243" t="str">
            <v>1.1.1.1/16/A/003</v>
          </cell>
        </row>
        <row r="244">
          <cell r="C244" t="str">
            <v>Līgums</v>
          </cell>
          <cell r="D244" t="str">
            <v>1.1.1.1/16/A/004</v>
          </cell>
        </row>
        <row r="245">
          <cell r="C245" t="str">
            <v>Līgums</v>
          </cell>
          <cell r="D245" t="str">
            <v>1.1.1.1/16/A/007</v>
          </cell>
        </row>
        <row r="246">
          <cell r="C246" t="str">
            <v>Līgums</v>
          </cell>
          <cell r="D246" t="str">
            <v>1.1.1.1/16/A/008</v>
          </cell>
        </row>
        <row r="247">
          <cell r="C247" t="str">
            <v>Līgums</v>
          </cell>
          <cell r="D247" t="str">
            <v>1.1.1.1/16/A/010</v>
          </cell>
        </row>
        <row r="248">
          <cell r="C248" t="str">
            <v>Līgums</v>
          </cell>
          <cell r="D248" t="str">
            <v>1.1.1.1/16/A/013</v>
          </cell>
        </row>
        <row r="249">
          <cell r="C249" t="str">
            <v>Līgums</v>
          </cell>
          <cell r="D249" t="str">
            <v>1.1.1.1/16/A/015</v>
          </cell>
        </row>
        <row r="250">
          <cell r="C250" t="str">
            <v>Līgums</v>
          </cell>
          <cell r="D250" t="str">
            <v>1.1.1.1/16/A/016</v>
          </cell>
        </row>
        <row r="251">
          <cell r="C251" t="str">
            <v>Līgums</v>
          </cell>
          <cell r="D251" t="str">
            <v>1.1.1.1/16/A/020</v>
          </cell>
        </row>
        <row r="252">
          <cell r="C252" t="str">
            <v>Līgums</v>
          </cell>
          <cell r="D252" t="str">
            <v>1.1.1.1/16/A/025</v>
          </cell>
        </row>
        <row r="253">
          <cell r="C253" t="str">
            <v>Līgums</v>
          </cell>
          <cell r="D253" t="str">
            <v>1.1.1.1/16/A/031</v>
          </cell>
        </row>
        <row r="254">
          <cell r="C254" t="str">
            <v>Līgums</v>
          </cell>
          <cell r="D254" t="str">
            <v>1.1.1.1/16/A/040</v>
          </cell>
        </row>
        <row r="255">
          <cell r="C255" t="str">
            <v>Līgums</v>
          </cell>
          <cell r="D255" t="str">
            <v>1.1.1.1/16/A/042</v>
          </cell>
        </row>
        <row r="256">
          <cell r="C256" t="str">
            <v>Līgums</v>
          </cell>
          <cell r="D256" t="str">
            <v>1.1.1.1/16/A/044</v>
          </cell>
        </row>
        <row r="257">
          <cell r="C257" t="str">
            <v>Līgums</v>
          </cell>
          <cell r="D257" t="str">
            <v>1.1.1.1/16/A/046</v>
          </cell>
        </row>
        <row r="258">
          <cell r="C258" t="str">
            <v>Līgums</v>
          </cell>
          <cell r="D258" t="str">
            <v>1.1.1.1/16/A/047</v>
          </cell>
        </row>
        <row r="259">
          <cell r="C259" t="str">
            <v>Līgums</v>
          </cell>
          <cell r="D259" t="str">
            <v>1.1.1.1/16/A/048</v>
          </cell>
        </row>
        <row r="260">
          <cell r="C260" t="str">
            <v>Līgums</v>
          </cell>
          <cell r="D260" t="str">
            <v>1.1.1.1/16/A/050</v>
          </cell>
        </row>
        <row r="261">
          <cell r="C261" t="str">
            <v>Līgums</v>
          </cell>
          <cell r="D261" t="str">
            <v>1.1.1.1/16/A/054</v>
          </cell>
        </row>
        <row r="262">
          <cell r="C262" t="str">
            <v>Līgums</v>
          </cell>
          <cell r="D262" t="str">
            <v>1.1.1.1/16/A/055</v>
          </cell>
        </row>
        <row r="263">
          <cell r="C263" t="str">
            <v>Līgums</v>
          </cell>
          <cell r="D263" t="str">
            <v>1.1.1.1/16/A/065</v>
          </cell>
        </row>
        <row r="264">
          <cell r="C264" t="str">
            <v>Līgums</v>
          </cell>
          <cell r="D264" t="str">
            <v>1.1.1.1/16/A/066</v>
          </cell>
        </row>
        <row r="265">
          <cell r="C265" t="str">
            <v>Līgums</v>
          </cell>
          <cell r="D265" t="str">
            <v>1.1.1.1/16/A/072</v>
          </cell>
        </row>
        <row r="266">
          <cell r="C266" t="str">
            <v>Līgums</v>
          </cell>
          <cell r="D266" t="str">
            <v>1.1.1.1/16/A/073</v>
          </cell>
        </row>
        <row r="267">
          <cell r="C267" t="str">
            <v>Līgums</v>
          </cell>
          <cell r="D267" t="str">
            <v>1.1.1.1/16/A/077</v>
          </cell>
        </row>
        <row r="268">
          <cell r="C268" t="str">
            <v>Līgums</v>
          </cell>
          <cell r="D268" t="str">
            <v>1.1.1.1/16/A/078</v>
          </cell>
        </row>
        <row r="269">
          <cell r="C269" t="str">
            <v>Līgums</v>
          </cell>
          <cell r="D269" t="str">
            <v>1.1.1.1/16/A/079</v>
          </cell>
        </row>
        <row r="270">
          <cell r="C270" t="str">
            <v>Līgums</v>
          </cell>
          <cell r="D270" t="str">
            <v>1.1.1.1/16/A/085</v>
          </cell>
        </row>
        <row r="271">
          <cell r="C271" t="str">
            <v>Līgums</v>
          </cell>
          <cell r="D271" t="str">
            <v>1.1.1.1/16/A/091</v>
          </cell>
        </row>
        <row r="272">
          <cell r="C272" t="str">
            <v>Līgums</v>
          </cell>
          <cell r="D272" t="str">
            <v>1.1.1.1/16/A/094</v>
          </cell>
        </row>
        <row r="273">
          <cell r="C273" t="str">
            <v>Līgums</v>
          </cell>
          <cell r="D273" t="str">
            <v>1.1.1.1/16/A/097</v>
          </cell>
        </row>
        <row r="274">
          <cell r="C274" t="str">
            <v>Līgums</v>
          </cell>
          <cell r="D274" t="str">
            <v>1.1.1.1/16/A/101</v>
          </cell>
        </row>
        <row r="275">
          <cell r="C275" t="str">
            <v>Līgums</v>
          </cell>
          <cell r="D275" t="str">
            <v>1.1.1.1/16/A/104</v>
          </cell>
        </row>
        <row r="276">
          <cell r="C276" t="str">
            <v>Līgums</v>
          </cell>
          <cell r="D276" t="str">
            <v>1.1.1.1/16/A/107</v>
          </cell>
        </row>
        <row r="277">
          <cell r="C277" t="str">
            <v>Līgums</v>
          </cell>
          <cell r="D277" t="str">
            <v>1.1.1.1/16/A/113</v>
          </cell>
        </row>
        <row r="278">
          <cell r="C278" t="str">
            <v>Līgums</v>
          </cell>
          <cell r="D278" t="str">
            <v>1.1.1.1/16/A/129</v>
          </cell>
        </row>
        <row r="279">
          <cell r="C279" t="str">
            <v>Līgums</v>
          </cell>
          <cell r="D279" t="str">
            <v>1.1.1.1/16/A/131</v>
          </cell>
        </row>
        <row r="280">
          <cell r="C280" t="str">
            <v>Līgums</v>
          </cell>
          <cell r="D280" t="str">
            <v>1.1.1.1/16/A/133</v>
          </cell>
        </row>
        <row r="281">
          <cell r="C281" t="str">
            <v>Līgums</v>
          </cell>
          <cell r="D281" t="str">
            <v>1.1.1.1/16/A/135</v>
          </cell>
        </row>
        <row r="282">
          <cell r="C282" t="str">
            <v>Līgums</v>
          </cell>
          <cell r="D282" t="str">
            <v>1.1.1.1/16/A/141</v>
          </cell>
        </row>
        <row r="283">
          <cell r="C283" t="str">
            <v>Līgums</v>
          </cell>
          <cell r="D283" t="str">
            <v>1.1.1.1/16/A/144</v>
          </cell>
        </row>
        <row r="284">
          <cell r="C284" t="str">
            <v>Līgums</v>
          </cell>
          <cell r="D284" t="str">
            <v>1.1.1.1/16/A/147</v>
          </cell>
        </row>
        <row r="285">
          <cell r="C285" t="str">
            <v>Līgums</v>
          </cell>
          <cell r="D285" t="str">
            <v>1.1.1.1/16/A/148</v>
          </cell>
        </row>
        <row r="286">
          <cell r="C286" t="str">
            <v>Līgums</v>
          </cell>
          <cell r="D286" t="str">
            <v>1.1.1.1/16/A/154</v>
          </cell>
        </row>
        <row r="287">
          <cell r="C287" t="str">
            <v>Līgums</v>
          </cell>
          <cell r="D287" t="str">
            <v>1.1.1.1/16/A/160</v>
          </cell>
        </row>
        <row r="288">
          <cell r="C288" t="str">
            <v>Līgums</v>
          </cell>
          <cell r="D288" t="str">
            <v>1.1.1.1/16/A/165</v>
          </cell>
        </row>
        <row r="289">
          <cell r="C289" t="str">
            <v>Līgums</v>
          </cell>
          <cell r="D289" t="str">
            <v>1.1.1.1/16/A/174</v>
          </cell>
        </row>
        <row r="290">
          <cell r="C290" t="str">
            <v>Līgums</v>
          </cell>
          <cell r="D290" t="str">
            <v>1.1.1.1/16/A/182</v>
          </cell>
        </row>
        <row r="291">
          <cell r="C291" t="str">
            <v>Līgums</v>
          </cell>
          <cell r="D291" t="str">
            <v>1.1.1.1/16/A/185</v>
          </cell>
        </row>
        <row r="292">
          <cell r="C292" t="str">
            <v>Līgums</v>
          </cell>
          <cell r="D292" t="str">
            <v>1.1.1.1/16/A/192</v>
          </cell>
        </row>
        <row r="293">
          <cell r="C293" t="str">
            <v>Līgums</v>
          </cell>
          <cell r="D293" t="str">
            <v>1.1.1.1/16/A/197</v>
          </cell>
        </row>
        <row r="294">
          <cell r="C294" t="str">
            <v>Līgums</v>
          </cell>
          <cell r="D294" t="str">
            <v>1.1.1.1/16/A/203</v>
          </cell>
        </row>
        <row r="295">
          <cell r="C295" t="str">
            <v>Līgums</v>
          </cell>
          <cell r="D295" t="str">
            <v>1.1.1.1/16/A/211</v>
          </cell>
        </row>
        <row r="296">
          <cell r="C296" t="str">
            <v>Līgums</v>
          </cell>
          <cell r="D296" t="str">
            <v>1.1.1.1/16/A/213</v>
          </cell>
        </row>
        <row r="297">
          <cell r="C297" t="str">
            <v>Līgums</v>
          </cell>
          <cell r="D297" t="str">
            <v>1.1.1.1/16/A/215</v>
          </cell>
        </row>
        <row r="298">
          <cell r="C298" t="str">
            <v>Līgums</v>
          </cell>
          <cell r="D298" t="str">
            <v>1.1.1.1/16/A/219</v>
          </cell>
        </row>
        <row r="299">
          <cell r="C299" t="str">
            <v>Līgums</v>
          </cell>
          <cell r="D299" t="str">
            <v>1.1.1.1/16/A/234</v>
          </cell>
        </row>
        <row r="300">
          <cell r="C300" t="str">
            <v>Līgums</v>
          </cell>
          <cell r="D300" t="str">
            <v>1.1.1.1/16/A/252</v>
          </cell>
        </row>
        <row r="301">
          <cell r="C301" t="str">
            <v>Līgums</v>
          </cell>
          <cell r="D301" t="str">
            <v>1.1.1.1/16/A/256</v>
          </cell>
        </row>
        <row r="302">
          <cell r="C302" t="str">
            <v>Līgums</v>
          </cell>
          <cell r="D302" t="str">
            <v>1.1.1.1/16/A/257</v>
          </cell>
        </row>
        <row r="303">
          <cell r="C303" t="str">
            <v>Līgums</v>
          </cell>
          <cell r="D303" t="str">
            <v>1.1.1.1/16/A/258</v>
          </cell>
        </row>
        <row r="304">
          <cell r="C304" t="str">
            <v>Līgums</v>
          </cell>
          <cell r="D304" t="str">
            <v>1.1.1.1/16/A/259</v>
          </cell>
        </row>
        <row r="305">
          <cell r="C305" t="str">
            <v>Līgums</v>
          </cell>
          <cell r="D305" t="str">
            <v>1.1.1.1/16/A/260</v>
          </cell>
        </row>
        <row r="306">
          <cell r="C306" t="str">
            <v>Līgums</v>
          </cell>
          <cell r="D306" t="str">
            <v>1.1.1.1/16/A/261</v>
          </cell>
        </row>
        <row r="307">
          <cell r="C307" t="str">
            <v>Līgums</v>
          </cell>
          <cell r="D307" t="str">
            <v>1.1.1.1/16/A/267</v>
          </cell>
        </row>
        <row r="308">
          <cell r="C308" t="str">
            <v>Līgums</v>
          </cell>
          <cell r="D308" t="str">
            <v>1.1.1.1/16/A/272</v>
          </cell>
        </row>
        <row r="309">
          <cell r="C309" t="str">
            <v>Līgums</v>
          </cell>
          <cell r="D309" t="str">
            <v>1.1.1.1/16/A/280</v>
          </cell>
        </row>
        <row r="310">
          <cell r="C310" t="str">
            <v>Līgums</v>
          </cell>
          <cell r="D310" t="str">
            <v>1.1.1.1/16/A/281</v>
          </cell>
        </row>
        <row r="311">
          <cell r="C311" t="str">
            <v>Līgums</v>
          </cell>
          <cell r="D311" t="str">
            <v>1.1.1.1/16/A/288</v>
          </cell>
        </row>
        <row r="312">
          <cell r="C312" t="str">
            <v>Līgums</v>
          </cell>
          <cell r="D312" t="str">
            <v>1.1.1.1/16/A/290</v>
          </cell>
        </row>
        <row r="313">
          <cell r="C313" t="str">
            <v>Līgums</v>
          </cell>
          <cell r="D313" t="str">
            <v>1.1.1.1/16/A/292</v>
          </cell>
        </row>
        <row r="314">
          <cell r="C314" t="str">
            <v>Līgums</v>
          </cell>
          <cell r="D314" t="str">
            <v>1.1.1.1/16/A/294</v>
          </cell>
        </row>
        <row r="315">
          <cell r="C315" t="str">
            <v>Līgums</v>
          </cell>
          <cell r="D315" t="str">
            <v>1.1.1.1/16/A/307</v>
          </cell>
        </row>
        <row r="316">
          <cell r="C316" t="str">
            <v>Iesniegts</v>
          </cell>
          <cell r="D316" t="str">
            <v>1.1.1.5/17/I/001</v>
          </cell>
        </row>
        <row r="317">
          <cell r="C317" t="str">
            <v>Apstiprināts ar nosacījumu</v>
          </cell>
          <cell r="D317" t="str">
            <v>1.1.1.5/17/I/002</v>
          </cell>
        </row>
        <row r="318">
          <cell r="C318" t="str">
            <v>Iesniegts</v>
          </cell>
          <cell r="D318" t="str">
            <v>1.1.1.5/17/A/003</v>
          </cell>
        </row>
        <row r="319">
          <cell r="C319" t="str">
            <v>Iesniegts</v>
          </cell>
          <cell r="D319" t="str">
            <v>1.1.1.5/17/A/004</v>
          </cell>
        </row>
        <row r="320">
          <cell r="C320" t="str">
            <v>Līgums</v>
          </cell>
          <cell r="D320" t="str">
            <v>1.1.1.2/16/I/001</v>
          </cell>
        </row>
        <row r="321">
          <cell r="C321" t="str">
            <v>Atsaukts</v>
          </cell>
          <cell r="D321" t="str">
            <v>1.1.1.4/17/I/001</v>
          </cell>
        </row>
        <row r="322">
          <cell r="C322" t="str">
            <v>Apstiprināts</v>
          </cell>
          <cell r="D322" t="str">
            <v>1.1.1.4/17/I/010</v>
          </cell>
        </row>
        <row r="323">
          <cell r="C323" t="str">
            <v>Līgums</v>
          </cell>
          <cell r="D323" t="str">
            <v>1.1.1.4/17/I/002</v>
          </cell>
        </row>
        <row r="324">
          <cell r="C324" t="str">
            <v>Līgums</v>
          </cell>
          <cell r="D324" t="str">
            <v>1.1.1.4/17/I/003</v>
          </cell>
        </row>
        <row r="325">
          <cell r="C325" t="str">
            <v>Līgums</v>
          </cell>
          <cell r="D325" t="str">
            <v>1.1.1.4/17/I/004</v>
          </cell>
        </row>
        <row r="326">
          <cell r="C326" t="str">
            <v>Līgums</v>
          </cell>
          <cell r="D326" t="str">
            <v>1.1.1.4/17/I/005</v>
          </cell>
        </row>
        <row r="327">
          <cell r="C327" t="str">
            <v>Līgums</v>
          </cell>
          <cell r="D327" t="str">
            <v>1.1.1.4/17/I/006</v>
          </cell>
        </row>
        <row r="328">
          <cell r="C328" t="str">
            <v>Līgums</v>
          </cell>
          <cell r="D328" t="str">
            <v>1.1.1.4/17/I/007</v>
          </cell>
        </row>
        <row r="329">
          <cell r="C329" t="str">
            <v>Līgums</v>
          </cell>
          <cell r="D329" t="str">
            <v>1.1.1.4/17/I/008</v>
          </cell>
        </row>
        <row r="330">
          <cell r="C330" t="str">
            <v>Līgums</v>
          </cell>
          <cell r="D330" t="str">
            <v>1.1.1.4/17/I/009</v>
          </cell>
        </row>
        <row r="331">
          <cell r="C331" t="str">
            <v>Līgums</v>
          </cell>
          <cell r="D331" t="str">
            <v>1.1.1.4/17/I/011</v>
          </cell>
        </row>
        <row r="332">
          <cell r="C332" t="str">
            <v>Līgums</v>
          </cell>
          <cell r="D332" t="str">
            <v>1.1.1.4/17/I/012</v>
          </cell>
        </row>
        <row r="333">
          <cell r="C333" t="str">
            <v>Līgums</v>
          </cell>
          <cell r="D333" t="str">
            <v>1.1.1.4/17/I/014</v>
          </cell>
        </row>
        <row r="334">
          <cell r="C334" t="str">
            <v>Līgums</v>
          </cell>
          <cell r="D334" t="str">
            <v>1.1.1.4/17/I/015</v>
          </cell>
        </row>
        <row r="335">
          <cell r="C335" t="str">
            <v>Iesniegti precizējumi</v>
          </cell>
          <cell r="D335" t="str">
            <v>1.1.1.4/17/I/013</v>
          </cell>
        </row>
        <row r="336">
          <cell r="C336" t="str">
            <v>Līgums</v>
          </cell>
          <cell r="D336" t="str">
            <v>1.2.1.1/16/I/001</v>
          </cell>
        </row>
        <row r="337">
          <cell r="C337" t="str">
            <v>Noraidīts</v>
          </cell>
          <cell r="D337" t="str">
            <v>1.2.1.4/16/A/001</v>
          </cell>
        </row>
        <row r="338">
          <cell r="C338" t="str">
            <v>Noraidīts</v>
          </cell>
          <cell r="D338" t="str">
            <v>1.2.1.4/16/A/002</v>
          </cell>
        </row>
        <row r="339">
          <cell r="C339" t="str">
            <v>Noraidīts</v>
          </cell>
          <cell r="D339" t="str">
            <v>1.2.1.4/16/A/003</v>
          </cell>
        </row>
        <row r="340">
          <cell r="C340" t="str">
            <v>Noraidīts</v>
          </cell>
          <cell r="D340" t="str">
            <v>1.2.1.4/16/A/004</v>
          </cell>
        </row>
        <row r="341">
          <cell r="C341" t="str">
            <v>Noraidīts</v>
          </cell>
          <cell r="D341" t="str">
            <v>1.2.1.4/16/A/005</v>
          </cell>
        </row>
        <row r="342">
          <cell r="C342" t="str">
            <v>Noraidīts</v>
          </cell>
          <cell r="D342" t="str">
            <v>1.2.1.4/16/A/006</v>
          </cell>
        </row>
        <row r="343">
          <cell r="C343" t="str">
            <v>Noraidīts</v>
          </cell>
          <cell r="D343" t="str">
            <v>1.2.1.4/16/A/009</v>
          </cell>
        </row>
        <row r="344">
          <cell r="C344" t="str">
            <v>Noraidīts</v>
          </cell>
          <cell r="D344" t="str">
            <v>1.2.1.4/16/A/010</v>
          </cell>
        </row>
        <row r="345">
          <cell r="C345" t="str">
            <v>Noraidīts</v>
          </cell>
          <cell r="D345" t="str">
            <v>1.2.1.4/16/A/013</v>
          </cell>
        </row>
        <row r="346">
          <cell r="C346" t="str">
            <v>Noraidīts</v>
          </cell>
          <cell r="D346" t="str">
            <v>1.2.1.4/16/A/017</v>
          </cell>
        </row>
        <row r="347">
          <cell r="C347" t="str">
            <v>Noraidīts</v>
          </cell>
          <cell r="D347" t="str">
            <v>1.2.1.4/16/A/019</v>
          </cell>
        </row>
        <row r="348">
          <cell r="C348" t="str">
            <v>Noraidīts</v>
          </cell>
          <cell r="D348" t="str">
            <v>1.2.1.4/16/A/020</v>
          </cell>
        </row>
        <row r="349">
          <cell r="C349" t="str">
            <v>Noraidīts</v>
          </cell>
          <cell r="D349" t="str">
            <v>1.2.1.4/16/A/022</v>
          </cell>
        </row>
        <row r="350">
          <cell r="C350" t="str">
            <v>Noraidīts</v>
          </cell>
          <cell r="D350" t="str">
            <v>1.2.1.4/16/A/023</v>
          </cell>
        </row>
        <row r="351">
          <cell r="C351" t="str">
            <v>Noraidīts</v>
          </cell>
          <cell r="D351" t="str">
            <v>1.2.1.4/16/A/025</v>
          </cell>
        </row>
        <row r="352">
          <cell r="C352" t="str">
            <v>Noraidīts</v>
          </cell>
          <cell r="D352" t="str">
            <v>1.2.1.4/16/A/026</v>
          </cell>
        </row>
        <row r="353">
          <cell r="C353" t="str">
            <v>Noraidīts</v>
          </cell>
          <cell r="D353" t="str">
            <v>1.2.1.4/16/A/027</v>
          </cell>
        </row>
        <row r="354">
          <cell r="C354" t="str">
            <v>Noraidīts</v>
          </cell>
          <cell r="D354" t="str">
            <v>1.2.1.4/16/A/029</v>
          </cell>
        </row>
        <row r="355">
          <cell r="C355" t="str">
            <v>Noraidīts</v>
          </cell>
          <cell r="D355" t="str">
            <v>1.2.1.4/16/A/030</v>
          </cell>
        </row>
        <row r="356">
          <cell r="C356" t="str">
            <v>Noraidīts</v>
          </cell>
          <cell r="D356" t="str">
            <v>1.2.1.4/16/A/035</v>
          </cell>
        </row>
        <row r="357">
          <cell r="C357" t="str">
            <v>Noraidīts</v>
          </cell>
          <cell r="D357" t="str">
            <v>1.2.1.4/16/A/036</v>
          </cell>
        </row>
        <row r="358">
          <cell r="C358" t="str">
            <v>Noraidīts</v>
          </cell>
          <cell r="D358" t="str">
            <v>1.2.1.4/16/A/037</v>
          </cell>
        </row>
        <row r="359">
          <cell r="C359" t="str">
            <v>Noraidīts</v>
          </cell>
          <cell r="D359" t="str">
            <v>1.2.1.4/16/A/039</v>
          </cell>
        </row>
        <row r="360">
          <cell r="C360" t="str">
            <v>Noraidīts</v>
          </cell>
          <cell r="D360" t="str">
            <v>1.2.1.4/16/A/041</v>
          </cell>
        </row>
        <row r="361">
          <cell r="C361" t="str">
            <v>Līgums</v>
          </cell>
          <cell r="D361" t="str">
            <v>1.2.1.4/16/A/007</v>
          </cell>
        </row>
        <row r="362">
          <cell r="C362" t="str">
            <v>Līgums</v>
          </cell>
          <cell r="D362" t="str">
            <v>1.2.1.4/16/A/008</v>
          </cell>
        </row>
        <row r="363">
          <cell r="C363" t="str">
            <v>Līgums</v>
          </cell>
          <cell r="D363" t="str">
            <v>1.2.1.4/16/A/011</v>
          </cell>
        </row>
        <row r="364">
          <cell r="C364" t="str">
            <v>Līgums</v>
          </cell>
          <cell r="D364" t="str">
            <v>1.2.1.4/16/A/012</v>
          </cell>
        </row>
        <row r="365">
          <cell r="C365" t="str">
            <v>Līgums</v>
          </cell>
          <cell r="D365" t="str">
            <v>1.2.1.4/16/A/014</v>
          </cell>
        </row>
        <row r="366">
          <cell r="C366" t="str">
            <v>Līgums</v>
          </cell>
          <cell r="D366" t="str">
            <v>1.2.1.4/16/A/015</v>
          </cell>
        </row>
        <row r="367">
          <cell r="C367" t="str">
            <v>Līgums</v>
          </cell>
          <cell r="D367" t="str">
            <v>1.2.1.4/16/A/016</v>
          </cell>
        </row>
        <row r="368">
          <cell r="C368" t="str">
            <v>Līgums</v>
          </cell>
          <cell r="D368" t="str">
            <v>1.2.1.4/16/A/018</v>
          </cell>
        </row>
        <row r="369">
          <cell r="C369" t="str">
            <v>Līgums</v>
          </cell>
          <cell r="D369" t="str">
            <v>1.2.1.4/16/A/021</v>
          </cell>
        </row>
        <row r="370">
          <cell r="C370" t="str">
            <v>Līgums</v>
          </cell>
          <cell r="D370" t="str">
            <v>1.2.1.4/16/A/024</v>
          </cell>
        </row>
        <row r="371">
          <cell r="C371" t="str">
            <v>Līgums</v>
          </cell>
          <cell r="D371" t="str">
            <v>1.2.1.4/16/A/028</v>
          </cell>
        </row>
        <row r="372">
          <cell r="C372" t="str">
            <v>Līgums</v>
          </cell>
          <cell r="D372" t="str">
            <v>1.2.1.4/16/A/031</v>
          </cell>
        </row>
        <row r="373">
          <cell r="C373" t="str">
            <v>Līgums</v>
          </cell>
          <cell r="D373" t="str">
            <v>1.2.1.4/16/A/032</v>
          </cell>
        </row>
        <row r="374">
          <cell r="C374" t="str">
            <v>Līgums</v>
          </cell>
          <cell r="D374" t="str">
            <v>1.2.1.4/16/A/033</v>
          </cell>
        </row>
        <row r="375">
          <cell r="C375" t="str">
            <v>Līgums</v>
          </cell>
          <cell r="D375" t="str">
            <v>1.2.1.4/16/A/034</v>
          </cell>
        </row>
        <row r="376">
          <cell r="C376" t="str">
            <v>Līgums</v>
          </cell>
          <cell r="D376" t="str">
            <v>1.2.1.4/16/A/038</v>
          </cell>
        </row>
        <row r="377">
          <cell r="C377" t="str">
            <v>Līgums</v>
          </cell>
          <cell r="D377" t="str">
            <v>1.2.1.4/16/A/040</v>
          </cell>
        </row>
        <row r="378">
          <cell r="C378" t="str">
            <v>Līgums</v>
          </cell>
          <cell r="D378" t="str">
            <v>1.2.1.1/16/A/002</v>
          </cell>
        </row>
        <row r="379">
          <cell r="C379" t="str">
            <v>Līgums</v>
          </cell>
          <cell r="D379" t="str">
            <v>1.2.1.1/16/A/003</v>
          </cell>
        </row>
        <row r="380">
          <cell r="C380" t="str">
            <v>Līgums</v>
          </cell>
          <cell r="D380" t="str">
            <v>1.2.1.1/16/A/004</v>
          </cell>
        </row>
        <row r="381">
          <cell r="C381" t="str">
            <v>Līgums</v>
          </cell>
          <cell r="D381" t="str">
            <v>1.2.1.1/16/A/005</v>
          </cell>
        </row>
        <row r="382">
          <cell r="C382" t="str">
            <v>Līgums</v>
          </cell>
          <cell r="D382" t="str">
            <v>1.2.1.1/16/A/006</v>
          </cell>
        </row>
        <row r="383">
          <cell r="C383" t="str">
            <v>Līgums</v>
          </cell>
          <cell r="D383" t="str">
            <v>1.2.1.1/16/A/007</v>
          </cell>
        </row>
        <row r="384">
          <cell r="C384" t="str">
            <v>Līgums</v>
          </cell>
          <cell r="D384" t="str">
            <v>1.2.1.1/16/A/008</v>
          </cell>
        </row>
        <row r="385">
          <cell r="C385" t="str">
            <v>Līgums</v>
          </cell>
          <cell r="D385" t="str">
            <v>1.2.1.1/16/A/009</v>
          </cell>
        </row>
        <row r="386">
          <cell r="C386" t="str">
            <v>Līgums</v>
          </cell>
          <cell r="D386" t="str">
            <v>1.2.1.2/16/I/001</v>
          </cell>
        </row>
        <row r="387">
          <cell r="C387" t="str">
            <v>Noraidīts</v>
          </cell>
          <cell r="D387" t="str">
            <v>1.2.2.1/16/A/005</v>
          </cell>
        </row>
        <row r="388">
          <cell r="C388" t="str">
            <v>Noraidīts</v>
          </cell>
          <cell r="D388" t="str">
            <v>1.2.2.1/16/A/012</v>
          </cell>
        </row>
        <row r="389">
          <cell r="C389" t="str">
            <v>Noraidīts</v>
          </cell>
          <cell r="D389" t="str">
            <v>1.2.2.1/16/A/013</v>
          </cell>
        </row>
        <row r="390">
          <cell r="C390" t="str">
            <v>Līgums</v>
          </cell>
          <cell r="D390" t="str">
            <v>1.2.2.1/16/A/001</v>
          </cell>
        </row>
        <row r="391">
          <cell r="C391" t="str">
            <v>Līgums</v>
          </cell>
          <cell r="D391" t="str">
            <v>1.2.2.1/16/A/002</v>
          </cell>
        </row>
        <row r="392">
          <cell r="C392" t="str">
            <v>Līgums</v>
          </cell>
          <cell r="D392" t="str">
            <v>1.2.2.1/16/A/003</v>
          </cell>
        </row>
        <row r="393">
          <cell r="C393" t="str">
            <v>Līgums</v>
          </cell>
          <cell r="D393" t="str">
            <v>1.2.2.1/16/A/004</v>
          </cell>
        </row>
        <row r="394">
          <cell r="C394" t="str">
            <v>Līgums</v>
          </cell>
          <cell r="D394" t="str">
            <v>1.2.2.1/16/A/006</v>
          </cell>
        </row>
        <row r="395">
          <cell r="C395" t="str">
            <v>Līgums</v>
          </cell>
          <cell r="D395" t="str">
            <v>1.2.2.1/16/A/007</v>
          </cell>
        </row>
        <row r="396">
          <cell r="C396" t="str">
            <v>Līgums</v>
          </cell>
          <cell r="D396" t="str">
            <v>1.2.2.1/16/A/008</v>
          </cell>
        </row>
        <row r="397">
          <cell r="C397" t="str">
            <v>Līgums</v>
          </cell>
          <cell r="D397" t="str">
            <v>1.2.2.1/16/A/009</v>
          </cell>
        </row>
        <row r="398">
          <cell r="C398" t="str">
            <v>Līgums</v>
          </cell>
          <cell r="D398" t="str">
            <v>1.2.2.1/16/A/010</v>
          </cell>
        </row>
        <row r="399">
          <cell r="C399" t="str">
            <v>Līgums</v>
          </cell>
          <cell r="D399" t="str">
            <v>1.2.2.1/16/A/011</v>
          </cell>
        </row>
        <row r="400">
          <cell r="C400" t="str">
            <v>Līgums</v>
          </cell>
          <cell r="D400" t="str">
            <v>1.2.2.2/16/I/001</v>
          </cell>
        </row>
        <row r="401">
          <cell r="C401" t="str">
            <v>Līgums</v>
          </cell>
          <cell r="D401" t="str">
            <v>1.2.2.3/16/I/001</v>
          </cell>
        </row>
        <row r="402">
          <cell r="C402" t="str">
            <v>Līgums</v>
          </cell>
          <cell r="D402" t="str">
            <v>1.2.2.3/16/I/002</v>
          </cell>
        </row>
        <row r="403">
          <cell r="C403" t="str">
            <v>Līgums</v>
          </cell>
          <cell r="D403" t="str">
            <v>1.2.2.3/16/I/003</v>
          </cell>
        </row>
        <row r="404">
          <cell r="C404" t="str">
            <v>Līgums</v>
          </cell>
          <cell r="D404" t="str">
            <v>10.1.1.0/15/TP/001</v>
          </cell>
        </row>
        <row r="405">
          <cell r="C405" t="str">
            <v>Līgums</v>
          </cell>
          <cell r="D405" t="str">
            <v>10.1.2.0/15/TP/001</v>
          </cell>
        </row>
        <row r="406">
          <cell r="C406" t="str">
            <v>Līgums</v>
          </cell>
          <cell r="D406" t="str">
            <v>10.1.2.0/15/TP/002</v>
          </cell>
        </row>
        <row r="407">
          <cell r="C407" t="str">
            <v>Līgums</v>
          </cell>
          <cell r="D407" t="str">
            <v>10.1.2.0/15/TP/003</v>
          </cell>
        </row>
        <row r="408">
          <cell r="C408" t="str">
            <v>Līgums</v>
          </cell>
          <cell r="D408" t="str">
            <v>10.1.2.0/15/TP/004</v>
          </cell>
        </row>
        <row r="409">
          <cell r="C409" t="str">
            <v>Līgums</v>
          </cell>
          <cell r="D409" t="str">
            <v>10.1.2.0/15/TP/005</v>
          </cell>
        </row>
        <row r="410">
          <cell r="C410" t="str">
            <v>Līgums</v>
          </cell>
          <cell r="D410" t="str">
            <v>10.1.2.0/15/TP/006</v>
          </cell>
        </row>
        <row r="411">
          <cell r="C411" t="str">
            <v>Līgums</v>
          </cell>
          <cell r="D411" t="str">
            <v>10.1.2.0/15/TP/007</v>
          </cell>
        </row>
        <row r="412">
          <cell r="C412" t="str">
            <v>Līgums</v>
          </cell>
          <cell r="D412" t="str">
            <v>10.1.2.0/15/TP/008</v>
          </cell>
        </row>
        <row r="413">
          <cell r="C413" t="str">
            <v>Līgums</v>
          </cell>
          <cell r="D413" t="str">
            <v>10.1.2.0/15/TP/009</v>
          </cell>
        </row>
        <row r="414">
          <cell r="C414" t="str">
            <v>Līgums</v>
          </cell>
          <cell r="D414" t="str">
            <v>10.1.2.0/15/TP/010</v>
          </cell>
        </row>
        <row r="415">
          <cell r="C415" t="str">
            <v>Līgums</v>
          </cell>
          <cell r="D415" t="str">
            <v>10.1.2.0/15/TP/011</v>
          </cell>
        </row>
        <row r="416">
          <cell r="C416" t="str">
            <v>Atsaukts</v>
          </cell>
          <cell r="D416" t="str">
            <v>11.1.1.0/15/TP/019</v>
          </cell>
        </row>
        <row r="417">
          <cell r="C417" t="str">
            <v>Līgums</v>
          </cell>
          <cell r="D417" t="str">
            <v>11.1.1.0/15/TP/001</v>
          </cell>
        </row>
        <row r="418">
          <cell r="C418" t="str">
            <v>Līgums</v>
          </cell>
          <cell r="D418" t="str">
            <v>11.1.1.0/15/TP/002</v>
          </cell>
        </row>
        <row r="419">
          <cell r="C419" t="str">
            <v>Līgums</v>
          </cell>
          <cell r="D419" t="str">
            <v>11.1.1.0/15/TP/003</v>
          </cell>
        </row>
        <row r="420">
          <cell r="C420" t="str">
            <v>Līgums</v>
          </cell>
          <cell r="D420" t="str">
            <v>11.1.1.0/15/TP/004</v>
          </cell>
        </row>
        <row r="421">
          <cell r="C421" t="str">
            <v>Līgums</v>
          </cell>
          <cell r="D421" t="str">
            <v>11.1.1.0/15/TP/005</v>
          </cell>
        </row>
        <row r="422">
          <cell r="C422" t="str">
            <v>Līgums</v>
          </cell>
          <cell r="D422" t="str">
            <v>11.1.1.0/15/TP/006</v>
          </cell>
        </row>
        <row r="423">
          <cell r="C423" t="str">
            <v>Līgums</v>
          </cell>
          <cell r="D423" t="str">
            <v>11.1.1.0/15/TP/007</v>
          </cell>
        </row>
        <row r="424">
          <cell r="C424" t="str">
            <v>Līgums</v>
          </cell>
          <cell r="D424" t="str">
            <v>11.1.1.0/15/TP/008</v>
          </cell>
        </row>
        <row r="425">
          <cell r="C425" t="str">
            <v>Līgums</v>
          </cell>
          <cell r="D425" t="str">
            <v>11.1.1.0/15/TP/009</v>
          </cell>
        </row>
        <row r="426">
          <cell r="C426" t="str">
            <v>Līgums</v>
          </cell>
          <cell r="D426" t="str">
            <v>11.1.1.0/15/TP/010</v>
          </cell>
        </row>
        <row r="427">
          <cell r="C427" t="str">
            <v>Līgums</v>
          </cell>
          <cell r="D427" t="str">
            <v>11.1.1.0/15/TP/011</v>
          </cell>
        </row>
        <row r="428">
          <cell r="C428" t="str">
            <v>Līgums</v>
          </cell>
          <cell r="D428" t="str">
            <v>11.1.1.0/15/TP/012</v>
          </cell>
        </row>
        <row r="429">
          <cell r="C429" t="str">
            <v>Līgums</v>
          </cell>
          <cell r="D429" t="str">
            <v>11.1.1.0/15/TP/013</v>
          </cell>
        </row>
        <row r="430">
          <cell r="C430" t="str">
            <v>Līgums</v>
          </cell>
          <cell r="D430" t="str">
            <v>11.1.1.0/15/TP/014</v>
          </cell>
        </row>
        <row r="431">
          <cell r="C431" t="str">
            <v>Līgums</v>
          </cell>
          <cell r="D431" t="str">
            <v>11.1.1.0/15/TP/015</v>
          </cell>
        </row>
        <row r="432">
          <cell r="C432" t="str">
            <v>Līgums</v>
          </cell>
          <cell r="D432" t="str">
            <v>11.1.1.0/15/TP/016</v>
          </cell>
        </row>
        <row r="433">
          <cell r="C433" t="str">
            <v>Līgums</v>
          </cell>
          <cell r="D433" t="str">
            <v>11.1.1.0/15/TP/017</v>
          </cell>
        </row>
        <row r="434">
          <cell r="C434" t="str">
            <v>Līgums</v>
          </cell>
          <cell r="D434" t="str">
            <v>11.1.1.0/15/TP/018</v>
          </cell>
        </row>
        <row r="435">
          <cell r="C435" t="str">
            <v>Līgums</v>
          </cell>
          <cell r="D435" t="str">
            <v>11.1.1.0/15/TP/020</v>
          </cell>
        </row>
        <row r="436">
          <cell r="C436" t="str">
            <v>Līgums</v>
          </cell>
          <cell r="D436" t="str">
            <v>11.1.1.0/15/TP/021</v>
          </cell>
        </row>
        <row r="437">
          <cell r="C437" t="str">
            <v>Līgums</v>
          </cell>
          <cell r="D437" t="str">
            <v>11.1.1.0/15/TP/022</v>
          </cell>
        </row>
        <row r="438">
          <cell r="C438" t="str">
            <v>Līgums</v>
          </cell>
          <cell r="D438" t="str">
            <v>12.1.1.0/15/TP/001</v>
          </cell>
        </row>
        <row r="439">
          <cell r="C439" t="str">
            <v>Līgums</v>
          </cell>
          <cell r="D439" t="str">
            <v>12.1.1.0/15/TP/002</v>
          </cell>
        </row>
        <row r="440">
          <cell r="C440" t="str">
            <v>Līgums</v>
          </cell>
          <cell r="D440" t="str">
            <v>12.1.1.0/15/TP/003</v>
          </cell>
        </row>
        <row r="441">
          <cell r="C441" t="str">
            <v>Līgums</v>
          </cell>
          <cell r="D441" t="str">
            <v>12.1.1.0/15/TP/004</v>
          </cell>
        </row>
        <row r="442">
          <cell r="C442" t="str">
            <v>Līgums</v>
          </cell>
          <cell r="D442" t="str">
            <v>12.1.1.0/15/TP/005</v>
          </cell>
        </row>
        <row r="443">
          <cell r="C443" t="str">
            <v>Līgums</v>
          </cell>
          <cell r="D443" t="str">
            <v>2.1.1.0/16/I/001</v>
          </cell>
        </row>
        <row r="444">
          <cell r="C444" t="str">
            <v>Iesniegts</v>
          </cell>
          <cell r="D444" t="str">
            <v>2.2.1.1/17/I/026</v>
          </cell>
        </row>
        <row r="445">
          <cell r="C445" t="str">
            <v>Iesniegts</v>
          </cell>
          <cell r="D445" t="str">
            <v>2.2.1.1/17/I/035</v>
          </cell>
        </row>
        <row r="446">
          <cell r="C446" t="str">
            <v>Līgums</v>
          </cell>
          <cell r="D446" t="str">
            <v>2.2.1.1/16/I/001</v>
          </cell>
        </row>
        <row r="447">
          <cell r="C447" t="str">
            <v>Līgums</v>
          </cell>
          <cell r="D447" t="str">
            <v>2.2.1.1/16/I/002</v>
          </cell>
        </row>
        <row r="448">
          <cell r="C448" t="str">
            <v>Līgums</v>
          </cell>
          <cell r="D448" t="str">
            <v>2.2.1.1/16/I/003</v>
          </cell>
        </row>
        <row r="449">
          <cell r="C449" t="str">
            <v>Līgums</v>
          </cell>
          <cell r="D449" t="str">
            <v>2.2.1.1/16/I/004</v>
          </cell>
        </row>
        <row r="450">
          <cell r="C450" t="str">
            <v>Līgums</v>
          </cell>
          <cell r="D450" t="str">
            <v>2.2.1.1/17/I/001</v>
          </cell>
        </row>
        <row r="451">
          <cell r="C451" t="str">
            <v>Līgums</v>
          </cell>
          <cell r="D451" t="str">
            <v>2.2.1.1/17/I/002</v>
          </cell>
        </row>
        <row r="452">
          <cell r="C452" t="str">
            <v>Līgums</v>
          </cell>
          <cell r="D452" t="str">
            <v>2.2.1.1/17/I/003</v>
          </cell>
        </row>
        <row r="453">
          <cell r="C453" t="str">
            <v>Līgums</v>
          </cell>
          <cell r="D453" t="str">
            <v>2.2.1.1/17/I/004</v>
          </cell>
        </row>
        <row r="454">
          <cell r="C454" t="str">
            <v>Līgums</v>
          </cell>
          <cell r="D454" t="str">
            <v>2.2.1.1/17/I/008</v>
          </cell>
        </row>
        <row r="455">
          <cell r="C455" t="str">
            <v>Līgums</v>
          </cell>
          <cell r="D455" t="str">
            <v>2.2.1.1/17/I/009</v>
          </cell>
        </row>
        <row r="456">
          <cell r="C456" t="str">
            <v>Līgums</v>
          </cell>
          <cell r="D456" t="str">
            <v>2.2.1.1/17/I/015</v>
          </cell>
        </row>
        <row r="457">
          <cell r="C457" t="str">
            <v>Līgums</v>
          </cell>
          <cell r="D457" t="str">
            <v>2.2.1.1/17/I/021</v>
          </cell>
        </row>
        <row r="458">
          <cell r="C458" t="str">
            <v>Apstiprināts ar nosacījumu</v>
          </cell>
          <cell r="D458" t="str">
            <v>2.2.1.1/17/I/006</v>
          </cell>
        </row>
        <row r="459">
          <cell r="C459" t="str">
            <v>Apstiprināts ar nosacījumu</v>
          </cell>
          <cell r="D459" t="str">
            <v>2.2.1.1/17/I/010</v>
          </cell>
        </row>
        <row r="460">
          <cell r="C460" t="str">
            <v>Apstiprināts ar nosacījumu</v>
          </cell>
          <cell r="D460" t="str">
            <v>2.2.1.1/17/I/011</v>
          </cell>
        </row>
        <row r="461">
          <cell r="C461" t="str">
            <v>Apstiprināts ar nosacījumu</v>
          </cell>
          <cell r="D461" t="str">
            <v>2.2.1.1/17/I/012</v>
          </cell>
        </row>
        <row r="462">
          <cell r="C462" t="str">
            <v>Apstiprināts ar nosacījumu</v>
          </cell>
          <cell r="D462" t="str">
            <v>2.2.1.1/17/I/013</v>
          </cell>
        </row>
        <row r="463">
          <cell r="C463" t="str">
            <v>Apstiprināts ar nosacījumu</v>
          </cell>
          <cell r="D463" t="str">
            <v>2.2.1.1/17/I/017</v>
          </cell>
        </row>
        <row r="464">
          <cell r="C464" t="str">
            <v>Apstiprināts ar nosacījumu</v>
          </cell>
          <cell r="D464" t="str">
            <v>2.2.1.1/17/I/019</v>
          </cell>
        </row>
        <row r="465">
          <cell r="C465" t="str">
            <v>Apstiprināts ar nosacījumu</v>
          </cell>
          <cell r="D465" t="str">
            <v>2.2.1.1/17/I/022</v>
          </cell>
        </row>
        <row r="466">
          <cell r="C466" t="str">
            <v>Apstiprināts ar nosacījumu</v>
          </cell>
          <cell r="D466" t="str">
            <v>2.2.1.1/17/I/023</v>
          </cell>
        </row>
        <row r="467">
          <cell r="C467" t="str">
            <v>Apstiprināts ar nosacījumu</v>
          </cell>
          <cell r="D467" t="str">
            <v>2.2.1.1/17/I/024</v>
          </cell>
        </row>
        <row r="468">
          <cell r="C468" t="str">
            <v>Apstiprināts ar nosacījumu</v>
          </cell>
          <cell r="D468" t="str">
            <v>2.2.1.1/17/I/025</v>
          </cell>
        </row>
        <row r="469">
          <cell r="C469" t="str">
            <v>Apstiprināts ar nosacījumu</v>
          </cell>
          <cell r="D469" t="str">
            <v>2.2.1.1/17/I/027</v>
          </cell>
        </row>
        <row r="470">
          <cell r="C470" t="str">
            <v>Apstiprināts ar nosacījumu</v>
          </cell>
          <cell r="D470" t="str">
            <v>2.2.1.1/17/I/030</v>
          </cell>
        </row>
        <row r="471">
          <cell r="C471" t="str">
            <v>Apstiprināts ar nosacījumu</v>
          </cell>
          <cell r="D471" t="str">
            <v>2.2.1.1/17/I/031</v>
          </cell>
        </row>
        <row r="472">
          <cell r="C472" t="str">
            <v>Apstiprināts ar nosacījumu</v>
          </cell>
          <cell r="D472" t="str">
            <v>2.2.1.1/17/I/032</v>
          </cell>
        </row>
        <row r="473">
          <cell r="C473" t="str">
            <v>Apstiprināts ar nosacījumu</v>
          </cell>
          <cell r="D473" t="str">
            <v>2.2.1.1/17/I/033</v>
          </cell>
        </row>
        <row r="474">
          <cell r="C474" t="str">
            <v>Apstiprināts ar nosacījumu</v>
          </cell>
          <cell r="D474" t="str">
            <v>2.2.1.1/17/I/034</v>
          </cell>
        </row>
        <row r="475">
          <cell r="C475" t="str">
            <v>Apstiprināts ar nosacījumu 2</v>
          </cell>
          <cell r="D475" t="str">
            <v>2.2.1.1/17/I/005</v>
          </cell>
        </row>
        <row r="476">
          <cell r="C476" t="str">
            <v>Apstiprināts ar nosacījumu 2</v>
          </cell>
          <cell r="D476" t="str">
            <v>2.2.1.1/17/I/007</v>
          </cell>
        </row>
        <row r="477">
          <cell r="C477" t="str">
            <v>Iesniegti precizējumi</v>
          </cell>
          <cell r="D477" t="str">
            <v>2.2.1.1/17/I/014</v>
          </cell>
        </row>
        <row r="478">
          <cell r="C478" t="str">
            <v>Iesniegti precizējumi</v>
          </cell>
          <cell r="D478" t="str">
            <v>2.2.1.1/17/I/016</v>
          </cell>
        </row>
        <row r="479">
          <cell r="C479" t="str">
            <v>Iesniegti precizējumi</v>
          </cell>
          <cell r="D479" t="str">
            <v>2.2.1.1/17/I/018</v>
          </cell>
        </row>
        <row r="480">
          <cell r="C480" t="str">
            <v>Iesniegti precizējumi</v>
          </cell>
          <cell r="D480" t="str">
            <v>2.2.1.1/17/I/020</v>
          </cell>
        </row>
        <row r="481">
          <cell r="C481" t="str">
            <v>Iesniegti precizējumi</v>
          </cell>
          <cell r="D481" t="str">
            <v>2.2.1.1/17/I/028</v>
          </cell>
        </row>
        <row r="482">
          <cell r="C482" t="str">
            <v>Iesniegti precizējumi</v>
          </cell>
          <cell r="D482" t="str">
            <v>2.2.1.1/17/I/029</v>
          </cell>
        </row>
        <row r="483">
          <cell r="C483" t="str">
            <v>Līgums</v>
          </cell>
          <cell r="D483" t="str">
            <v>2.2.1.2/17/I/001</v>
          </cell>
        </row>
        <row r="484">
          <cell r="C484" t="str">
            <v>Noraidīts</v>
          </cell>
          <cell r="D484" t="str">
            <v>3.1.1.5/16/A/001</v>
          </cell>
        </row>
        <row r="485">
          <cell r="C485" t="str">
            <v>Noraidīts</v>
          </cell>
          <cell r="D485" t="str">
            <v>3.1.1.5/16/A/006</v>
          </cell>
        </row>
        <row r="486">
          <cell r="C486" t="str">
            <v>Noraidīts</v>
          </cell>
          <cell r="D486" t="str">
            <v>3.1.1.5/16/A/007</v>
          </cell>
        </row>
        <row r="487">
          <cell r="C487" t="str">
            <v>Noraidīts</v>
          </cell>
          <cell r="D487" t="str">
            <v>3.1.1.5/16/A/011</v>
          </cell>
        </row>
        <row r="488">
          <cell r="C488" t="str">
            <v>Noraidīts</v>
          </cell>
          <cell r="D488" t="str">
            <v>3.1.1.5/16/A/014</v>
          </cell>
        </row>
        <row r="489">
          <cell r="C489" t="str">
            <v>Noraidīts</v>
          </cell>
          <cell r="D489" t="str">
            <v>3.1.1.5/16/A/018</v>
          </cell>
        </row>
        <row r="490">
          <cell r="C490" t="str">
            <v>Noraidīts</v>
          </cell>
          <cell r="D490" t="str">
            <v>3.1.1.5/16/A/019</v>
          </cell>
        </row>
        <row r="491">
          <cell r="C491" t="str">
            <v>Noraidīts</v>
          </cell>
          <cell r="D491" t="str">
            <v>3.1.1.5/16/A/020</v>
          </cell>
        </row>
        <row r="492">
          <cell r="C492" t="str">
            <v>Noraidīts</v>
          </cell>
          <cell r="D492" t="str">
            <v>3.1.1.5/16/A/021</v>
          </cell>
        </row>
        <row r="493">
          <cell r="C493" t="str">
            <v>Noraidīts</v>
          </cell>
          <cell r="D493" t="str">
            <v>3.1.1.5/16/A/027</v>
          </cell>
        </row>
        <row r="494">
          <cell r="C494" t="str">
            <v>Noraidīts</v>
          </cell>
          <cell r="D494" t="str">
            <v>3.1.1.5/16/A/028</v>
          </cell>
        </row>
        <row r="495">
          <cell r="C495" t="str">
            <v>Noraidīts</v>
          </cell>
          <cell r="D495" t="str">
            <v>3.1.1.5/16/A/030</v>
          </cell>
        </row>
        <row r="496">
          <cell r="C496" t="str">
            <v>Noraidīts</v>
          </cell>
          <cell r="D496" t="str">
            <v>3.1.1.5/16/A/031</v>
          </cell>
        </row>
        <row r="497">
          <cell r="C497" t="str">
            <v>Noraidīts</v>
          </cell>
          <cell r="D497" t="str">
            <v>3.1.1.5/16/A/032</v>
          </cell>
        </row>
        <row r="498">
          <cell r="C498" t="str">
            <v>Noraidīts</v>
          </cell>
          <cell r="D498" t="str">
            <v>3.1.1.5/16/A/041</v>
          </cell>
        </row>
        <row r="499">
          <cell r="C499" t="str">
            <v>Noraidīts</v>
          </cell>
          <cell r="D499" t="str">
            <v>3.1.1.5/16/A/042</v>
          </cell>
        </row>
        <row r="500">
          <cell r="C500" t="str">
            <v>Noraidīts</v>
          </cell>
          <cell r="D500" t="str">
            <v>3.1.1.5/16/A/043</v>
          </cell>
        </row>
        <row r="501">
          <cell r="C501" t="str">
            <v>Noraidīts</v>
          </cell>
          <cell r="D501" t="str">
            <v>3.1.1.5/16/A/045</v>
          </cell>
        </row>
        <row r="502">
          <cell r="C502" t="str">
            <v>Noraidīts</v>
          </cell>
          <cell r="D502" t="str">
            <v>3.1.1.5/16/A/046</v>
          </cell>
        </row>
        <row r="503">
          <cell r="C503" t="str">
            <v>Noraidīts</v>
          </cell>
          <cell r="D503" t="str">
            <v>3.1.1.5/16/A/047</v>
          </cell>
        </row>
        <row r="504">
          <cell r="C504" t="str">
            <v>Noraidīts</v>
          </cell>
          <cell r="D504" t="str">
            <v>3.1.1.5/16/A/049</v>
          </cell>
        </row>
        <row r="505">
          <cell r="C505" t="str">
            <v>Noraidīts</v>
          </cell>
          <cell r="D505" t="str">
            <v>3.1.1.5/16/A/052</v>
          </cell>
        </row>
        <row r="506">
          <cell r="C506" t="str">
            <v>Noraidīts</v>
          </cell>
          <cell r="D506" t="str">
            <v>3.1.1.5/16/A/053</v>
          </cell>
        </row>
        <row r="507">
          <cell r="C507" t="str">
            <v>Noraidīts</v>
          </cell>
          <cell r="D507" t="str">
            <v>3.1.1.5/16/A/056</v>
          </cell>
        </row>
        <row r="508">
          <cell r="C508" t="str">
            <v>Noraidīts</v>
          </cell>
          <cell r="D508" t="str">
            <v>3.1.1.5/16/A/057</v>
          </cell>
        </row>
        <row r="509">
          <cell r="C509" t="str">
            <v>Noraidīts</v>
          </cell>
          <cell r="D509" t="str">
            <v>3.1.1.5/16/A/058</v>
          </cell>
        </row>
        <row r="510">
          <cell r="C510" t="str">
            <v>Noraidīts</v>
          </cell>
          <cell r="D510" t="str">
            <v>3.1.1.5/16/A/059</v>
          </cell>
        </row>
        <row r="511">
          <cell r="C511" t="str">
            <v>Noraidīts</v>
          </cell>
          <cell r="D511" t="str">
            <v>3.1.1.5/16/A/060</v>
          </cell>
        </row>
        <row r="512">
          <cell r="C512" t="str">
            <v>Noraidīts</v>
          </cell>
          <cell r="D512" t="str">
            <v>3.1.1.5/16/A/061</v>
          </cell>
        </row>
        <row r="513">
          <cell r="C513" t="str">
            <v>Noraidīts</v>
          </cell>
          <cell r="D513" t="str">
            <v>3.1.1.5/16/A/062</v>
          </cell>
        </row>
        <row r="514">
          <cell r="C514" t="str">
            <v>Noraidīts</v>
          </cell>
          <cell r="D514" t="str">
            <v>3.1.1.5/16/A/064</v>
          </cell>
        </row>
        <row r="515">
          <cell r="C515" t="str">
            <v>Noraidīts</v>
          </cell>
          <cell r="D515" t="str">
            <v>3.1.1.5/16/A/065</v>
          </cell>
        </row>
        <row r="516">
          <cell r="C516" t="str">
            <v>Noraidīts</v>
          </cell>
          <cell r="D516" t="str">
            <v>3.1.1.5/16/A/067</v>
          </cell>
        </row>
        <row r="517">
          <cell r="C517" t="str">
            <v>Noraidīts</v>
          </cell>
          <cell r="D517" t="str">
            <v>3.1.1.5/16/A/069</v>
          </cell>
        </row>
        <row r="518">
          <cell r="C518" t="str">
            <v>Noraidīts</v>
          </cell>
          <cell r="D518" t="str">
            <v>3.1.1.5/16/A/071</v>
          </cell>
        </row>
        <row r="519">
          <cell r="C519" t="str">
            <v>Noraidīts</v>
          </cell>
          <cell r="D519" t="str">
            <v>3.1.1.5/16/A/074</v>
          </cell>
        </row>
        <row r="520">
          <cell r="C520" t="str">
            <v>Noraidīts</v>
          </cell>
          <cell r="D520" t="str">
            <v>3.1.1.5/16/A/075</v>
          </cell>
        </row>
        <row r="521">
          <cell r="C521" t="str">
            <v>Līgums</v>
          </cell>
          <cell r="D521" t="str">
            <v>3.1.1.5/16/A/002</v>
          </cell>
        </row>
        <row r="522">
          <cell r="C522" t="str">
            <v>Līgums</v>
          </cell>
          <cell r="D522" t="str">
            <v>3.1.1.5/16/A/004</v>
          </cell>
        </row>
        <row r="523">
          <cell r="C523" t="str">
            <v>Līgums</v>
          </cell>
          <cell r="D523" t="str">
            <v>3.1.1.5/16/A/005</v>
          </cell>
        </row>
        <row r="524">
          <cell r="C524" t="str">
            <v>Līgums</v>
          </cell>
          <cell r="D524" t="str">
            <v>3.1.1.5/16/A/008</v>
          </cell>
        </row>
        <row r="525">
          <cell r="C525" t="str">
            <v>Līgums</v>
          </cell>
          <cell r="D525" t="str">
            <v>3.1.1.5/16/A/009</v>
          </cell>
        </row>
        <row r="526">
          <cell r="C526" t="str">
            <v>Līgums</v>
          </cell>
          <cell r="D526" t="str">
            <v>3.1.1.5/16/A/010</v>
          </cell>
        </row>
        <row r="527">
          <cell r="C527" t="str">
            <v>Līgums</v>
          </cell>
          <cell r="D527" t="str">
            <v>3.1.1.5/16/A/012</v>
          </cell>
        </row>
        <row r="528">
          <cell r="C528" t="str">
            <v>Līgums</v>
          </cell>
          <cell r="D528" t="str">
            <v>3.1.1.5/16/A/013</v>
          </cell>
        </row>
        <row r="529">
          <cell r="C529" t="str">
            <v>Līgums</v>
          </cell>
          <cell r="D529" t="str">
            <v>3.1.1.5/16/A/015</v>
          </cell>
        </row>
        <row r="530">
          <cell r="C530" t="str">
            <v>Līgums</v>
          </cell>
          <cell r="D530" t="str">
            <v>3.1.1.5/16/A/016</v>
          </cell>
        </row>
        <row r="531">
          <cell r="C531" t="str">
            <v>Līgums</v>
          </cell>
          <cell r="D531" t="str">
            <v>3.1.1.5/16/A/017</v>
          </cell>
        </row>
        <row r="532">
          <cell r="C532" t="str">
            <v>Līgums</v>
          </cell>
          <cell r="D532" t="str">
            <v>3.1.1.5/16/A/022</v>
          </cell>
        </row>
        <row r="533">
          <cell r="C533" t="str">
            <v>Līgums</v>
          </cell>
          <cell r="D533" t="str">
            <v>3.1.1.5/16/A/023</v>
          </cell>
        </row>
        <row r="534">
          <cell r="C534" t="str">
            <v>Līgums</v>
          </cell>
          <cell r="D534" t="str">
            <v>3.1.1.5/16/A/024</v>
          </cell>
        </row>
        <row r="535">
          <cell r="C535" t="str">
            <v>Līgums</v>
          </cell>
          <cell r="D535" t="str">
            <v>3.1.1.5/16/A/025</v>
          </cell>
        </row>
        <row r="536">
          <cell r="C536" t="str">
            <v>Līgums</v>
          </cell>
          <cell r="D536" t="str">
            <v>3.1.1.5/16/A/026</v>
          </cell>
        </row>
        <row r="537">
          <cell r="C537" t="str">
            <v>Līgums</v>
          </cell>
          <cell r="D537" t="str">
            <v>3.1.1.5/16/A/029</v>
          </cell>
        </row>
        <row r="538">
          <cell r="C538" t="str">
            <v>Līgums</v>
          </cell>
          <cell r="D538" t="str">
            <v>3.1.1.5/16/A/033</v>
          </cell>
        </row>
        <row r="539">
          <cell r="C539" t="str">
            <v>Līgums</v>
          </cell>
          <cell r="D539" t="str">
            <v>3.1.1.5/16/A/034</v>
          </cell>
        </row>
        <row r="540">
          <cell r="C540" t="str">
            <v>Līgums</v>
          </cell>
          <cell r="D540" t="str">
            <v>3.1.1.5/16/A/035</v>
          </cell>
        </row>
        <row r="541">
          <cell r="C541" t="str">
            <v>Līgums</v>
          </cell>
          <cell r="D541" t="str">
            <v>3.1.1.5/16/A/036</v>
          </cell>
        </row>
        <row r="542">
          <cell r="C542" t="str">
            <v>Līgums</v>
          </cell>
          <cell r="D542" t="str">
            <v>3.1.1.5/16/A/037</v>
          </cell>
        </row>
        <row r="543">
          <cell r="C543" t="str">
            <v>Līgums</v>
          </cell>
          <cell r="D543" t="str">
            <v>3.1.1.5/16/A/038</v>
          </cell>
        </row>
        <row r="544">
          <cell r="C544" t="str">
            <v>Līgums</v>
          </cell>
          <cell r="D544" t="str">
            <v>3.1.1.5/16/A/039</v>
          </cell>
        </row>
        <row r="545">
          <cell r="C545" t="str">
            <v>Līgums</v>
          </cell>
          <cell r="D545" t="str">
            <v>3.1.1.5/16/A/040</v>
          </cell>
        </row>
        <row r="546">
          <cell r="C546" t="str">
            <v>Līgums</v>
          </cell>
          <cell r="D546" t="str">
            <v>3.1.1.5/16/A/044</v>
          </cell>
        </row>
        <row r="547">
          <cell r="C547" t="str">
            <v>Līgums</v>
          </cell>
          <cell r="D547" t="str">
            <v>3.1.1.5/16/A/048</v>
          </cell>
        </row>
        <row r="548">
          <cell r="C548" t="str">
            <v>Līgums</v>
          </cell>
          <cell r="D548" t="str">
            <v>3.1.1.5/16/A/050</v>
          </cell>
        </row>
        <row r="549">
          <cell r="C549" t="str">
            <v>Līgums</v>
          </cell>
          <cell r="D549" t="str">
            <v>3.1.1.5/16/A/051</v>
          </cell>
        </row>
        <row r="550">
          <cell r="C550" t="str">
            <v>Līgums</v>
          </cell>
          <cell r="D550" t="str">
            <v>3.1.1.5/16/A/054</v>
          </cell>
        </row>
        <row r="551">
          <cell r="C551" t="str">
            <v>Līgums</v>
          </cell>
          <cell r="D551" t="str">
            <v>3.1.1.5/16/A/055</v>
          </cell>
        </row>
        <row r="552">
          <cell r="C552" t="str">
            <v>Līgums</v>
          </cell>
          <cell r="D552" t="str">
            <v>3.1.1.5/16/A/063</v>
          </cell>
        </row>
        <row r="553">
          <cell r="C553" t="str">
            <v>Līgums</v>
          </cell>
          <cell r="D553" t="str">
            <v>3.1.1.5/16/A/066</v>
          </cell>
        </row>
        <row r="554">
          <cell r="C554" t="str">
            <v>Līgums</v>
          </cell>
          <cell r="D554" t="str">
            <v>3.1.1.5/16/A/068</v>
          </cell>
        </row>
        <row r="555">
          <cell r="C555" t="str">
            <v>Līgums</v>
          </cell>
          <cell r="D555" t="str">
            <v>3.1.1.5/16/A/070</v>
          </cell>
        </row>
        <row r="556">
          <cell r="C556" t="str">
            <v>Līgums</v>
          </cell>
          <cell r="D556" t="str">
            <v>3.1.1.5/16/A/072</v>
          </cell>
        </row>
        <row r="557">
          <cell r="C557" t="str">
            <v>Līgums</v>
          </cell>
          <cell r="D557" t="str">
            <v>3.1.1.5/16/A/073</v>
          </cell>
        </row>
        <row r="558">
          <cell r="C558" t="str">
            <v>Līgums</v>
          </cell>
          <cell r="D558" t="str">
            <v>3.1.1.5/16/A/076</v>
          </cell>
        </row>
        <row r="559">
          <cell r="C559" t="str">
            <v>Līgums</v>
          </cell>
          <cell r="D559" t="str">
            <v>3.1.1.5/16/A/077</v>
          </cell>
        </row>
        <row r="560">
          <cell r="C560" t="str">
            <v>Pabeigts</v>
          </cell>
          <cell r="D560" t="str">
            <v>3.1.1.5/16/A/003</v>
          </cell>
        </row>
        <row r="561">
          <cell r="C561" t="str">
            <v>Līgums</v>
          </cell>
          <cell r="D561" t="str">
            <v>3.1.1.6/16/I/001</v>
          </cell>
        </row>
        <row r="562">
          <cell r="C562" t="str">
            <v>Līgums</v>
          </cell>
          <cell r="D562" t="str">
            <v>3.0.0.0/16/FI/001</v>
          </cell>
        </row>
        <row r="563">
          <cell r="C563" t="str">
            <v>Noraidīts</v>
          </cell>
          <cell r="D563" t="str">
            <v>3.2.1.1/16/A/005</v>
          </cell>
        </row>
        <row r="564">
          <cell r="C564" t="str">
            <v>Noraidīts</v>
          </cell>
          <cell r="D564" t="str">
            <v>3.2.1.1/16/A/008</v>
          </cell>
        </row>
        <row r="565">
          <cell r="C565" t="str">
            <v>Noraidīts</v>
          </cell>
          <cell r="D565" t="str">
            <v>3.2.1.1/16/A/015</v>
          </cell>
        </row>
        <row r="566">
          <cell r="C566" t="str">
            <v>Līgums</v>
          </cell>
          <cell r="D566" t="str">
            <v>3.2.1.1/16/A/001</v>
          </cell>
        </row>
        <row r="567">
          <cell r="C567" t="str">
            <v>Līgums</v>
          </cell>
          <cell r="D567" t="str">
            <v>3.2.1.1/16/A/002</v>
          </cell>
        </row>
        <row r="568">
          <cell r="C568" t="str">
            <v>Līgums</v>
          </cell>
          <cell r="D568" t="str">
            <v>3.2.1.1/16/A/003</v>
          </cell>
        </row>
        <row r="569">
          <cell r="C569" t="str">
            <v>Līgums</v>
          </cell>
          <cell r="D569" t="str">
            <v>3.2.1.1/16/A/004</v>
          </cell>
        </row>
        <row r="570">
          <cell r="C570" t="str">
            <v>Līgums</v>
          </cell>
          <cell r="D570" t="str">
            <v>3.2.1.1/16/A/006</v>
          </cell>
        </row>
        <row r="571">
          <cell r="C571" t="str">
            <v>Līgums</v>
          </cell>
          <cell r="D571" t="str">
            <v>3.2.1.1/16/A/007</v>
          </cell>
        </row>
        <row r="572">
          <cell r="C572" t="str">
            <v>Līgums</v>
          </cell>
          <cell r="D572" t="str">
            <v>3.2.1.1/16/A/009</v>
          </cell>
        </row>
        <row r="573">
          <cell r="C573" t="str">
            <v>Līgums</v>
          </cell>
          <cell r="D573" t="str">
            <v>3.2.1.1/16/A/010</v>
          </cell>
        </row>
        <row r="574">
          <cell r="C574" t="str">
            <v>Līgums</v>
          </cell>
          <cell r="D574" t="str">
            <v>3.2.1.1/16/A/011</v>
          </cell>
        </row>
        <row r="575">
          <cell r="C575" t="str">
            <v>Līgums</v>
          </cell>
          <cell r="D575" t="str">
            <v>3.2.1.1/16/A/012</v>
          </cell>
        </row>
        <row r="576">
          <cell r="C576" t="str">
            <v>Līgums</v>
          </cell>
          <cell r="D576" t="str">
            <v>3.2.1.1/16/A/013</v>
          </cell>
        </row>
        <row r="577">
          <cell r="C577" t="str">
            <v>Līgums</v>
          </cell>
          <cell r="D577" t="str">
            <v>3.2.1.1/16/A/014</v>
          </cell>
        </row>
        <row r="578">
          <cell r="C578" t="str">
            <v>Līgums</v>
          </cell>
          <cell r="D578" t="str">
            <v>3.2.1.1/16/A/016</v>
          </cell>
        </row>
        <row r="579">
          <cell r="C579" t="str">
            <v>Līgums</v>
          </cell>
          <cell r="D579" t="str">
            <v>3.2.1.1/16/A/017</v>
          </cell>
        </row>
        <row r="580">
          <cell r="C580" t="str">
            <v>Līgums</v>
          </cell>
          <cell r="D580" t="str">
            <v>3.2.1.2/16/I/001</v>
          </cell>
        </row>
        <row r="581">
          <cell r="C581" t="str">
            <v>Līgums</v>
          </cell>
          <cell r="D581" t="str">
            <v>3.2.1.2/16/I/002</v>
          </cell>
        </row>
        <row r="582">
          <cell r="C582" t="str">
            <v>Iesniegts</v>
          </cell>
          <cell r="D582" t="str">
            <v>3.3.1.0/17/I/014</v>
          </cell>
        </row>
        <row r="583">
          <cell r="C583" t="str">
            <v>Iesniegts</v>
          </cell>
          <cell r="D583" t="str">
            <v>3.3.1.0/17/I/044</v>
          </cell>
        </row>
        <row r="584">
          <cell r="C584" t="str">
            <v>Iesniegts</v>
          </cell>
          <cell r="D584" t="str">
            <v>3.3.1.0/17/I/045</v>
          </cell>
        </row>
        <row r="585">
          <cell r="C585" t="str">
            <v>Līgums</v>
          </cell>
          <cell r="D585" t="str">
            <v>3.3.1.0/16/I/005</v>
          </cell>
        </row>
        <row r="586">
          <cell r="C586" t="str">
            <v>Līgums</v>
          </cell>
          <cell r="D586" t="str">
            <v>3.3.1.0/16/I/031</v>
          </cell>
        </row>
        <row r="587">
          <cell r="C587" t="str">
            <v>Līgums</v>
          </cell>
          <cell r="D587" t="str">
            <v>3.3.1.0/17/I/005</v>
          </cell>
        </row>
        <row r="588">
          <cell r="C588" t="str">
            <v>Līgums</v>
          </cell>
          <cell r="D588" t="str">
            <v>3.3.1.0/17/I/006</v>
          </cell>
        </row>
        <row r="589">
          <cell r="C589" t="str">
            <v>Atsaukts</v>
          </cell>
          <cell r="D589" t="str">
            <v>3.3.1.0/16/I/017</v>
          </cell>
        </row>
        <row r="590">
          <cell r="C590" t="str">
            <v>Atsaukts</v>
          </cell>
          <cell r="D590" t="str">
            <v>3.3.1.0/17/I/016</v>
          </cell>
        </row>
        <row r="591">
          <cell r="C591" t="str">
            <v>Atsaukts</v>
          </cell>
          <cell r="D591" t="str">
            <v>3.3.1.0/17/I/019</v>
          </cell>
        </row>
        <row r="592">
          <cell r="C592" t="str">
            <v>Atsaukts</v>
          </cell>
          <cell r="D592" t="str">
            <v>3.3.1.0/17/I/027</v>
          </cell>
        </row>
        <row r="593">
          <cell r="C593" t="str">
            <v>Apstiprināts</v>
          </cell>
          <cell r="D593" t="str">
            <v>3.3.1.0/17/I/009</v>
          </cell>
        </row>
        <row r="594">
          <cell r="C594" t="str">
            <v>Līgums</v>
          </cell>
          <cell r="D594" t="str">
            <v>3.3.1.0/16/I/001</v>
          </cell>
        </row>
        <row r="595">
          <cell r="C595" t="str">
            <v>Līgums</v>
          </cell>
          <cell r="D595" t="str">
            <v>3.3.1.0/16/I/003</v>
          </cell>
        </row>
        <row r="596">
          <cell r="C596" t="str">
            <v>Līgums</v>
          </cell>
          <cell r="D596" t="str">
            <v>3.3.1.0/16/I/004</v>
          </cell>
        </row>
        <row r="597">
          <cell r="C597" t="str">
            <v>Līgums</v>
          </cell>
          <cell r="D597" t="str">
            <v>3.3.1.0/16/I/007</v>
          </cell>
        </row>
        <row r="598">
          <cell r="C598" t="str">
            <v>Līgums</v>
          </cell>
          <cell r="D598" t="str">
            <v>3.3.1.0/16/I/010</v>
          </cell>
        </row>
        <row r="599">
          <cell r="C599" t="str">
            <v>Līgums</v>
          </cell>
          <cell r="D599" t="str">
            <v>3.3.1.0/16/I/012</v>
          </cell>
        </row>
        <row r="600">
          <cell r="C600" t="str">
            <v>Līgums</v>
          </cell>
          <cell r="D600" t="str">
            <v>3.3.1.0/16/I/030</v>
          </cell>
        </row>
        <row r="601">
          <cell r="C601" t="str">
            <v>Līgums</v>
          </cell>
          <cell r="D601" t="str">
            <v>3.3.1.0/17/I/004</v>
          </cell>
        </row>
        <row r="602">
          <cell r="C602" t="str">
            <v>Līgums</v>
          </cell>
          <cell r="D602" t="str">
            <v>3.3.1.0/17/I/007</v>
          </cell>
        </row>
        <row r="603">
          <cell r="C603" t="str">
            <v>Pabeigts</v>
          </cell>
          <cell r="D603" t="str">
            <v>3.3.1.0/16/I/002</v>
          </cell>
        </row>
        <row r="604">
          <cell r="C604" t="str">
            <v>Pabeigts</v>
          </cell>
          <cell r="D604" t="str">
            <v>3.3.1.0/16/I/008</v>
          </cell>
        </row>
        <row r="605">
          <cell r="C605" t="str">
            <v>Apstiprināts ar nosacījumu</v>
          </cell>
          <cell r="D605" t="str">
            <v>3.3.1.0/17/I/028</v>
          </cell>
        </row>
        <row r="606">
          <cell r="C606" t="str">
            <v>Apstiprināts ar nosacījumu</v>
          </cell>
          <cell r="D606" t="str">
            <v>3.3.1.0/17/I/032</v>
          </cell>
        </row>
        <row r="607">
          <cell r="C607" t="str">
            <v>Apstiprināts ar nosacījumu</v>
          </cell>
          <cell r="D607" t="str">
            <v>3.3.1.0/17/I/034</v>
          </cell>
        </row>
        <row r="608">
          <cell r="C608" t="str">
            <v>Apstiprināts ar nosacījumu</v>
          </cell>
          <cell r="D608" t="str">
            <v>3.3.1.0/17/I/038</v>
          </cell>
        </row>
        <row r="609">
          <cell r="C609" t="str">
            <v>Apstiprināts ar nosacījumu</v>
          </cell>
          <cell r="D609" t="str">
            <v>3.3.1.0/17/I/039</v>
          </cell>
        </row>
        <row r="610">
          <cell r="C610" t="str">
            <v>Apstiprināts ar nosacījumu</v>
          </cell>
          <cell r="D610" t="str">
            <v>3.3.1.0/17/I/043</v>
          </cell>
        </row>
        <row r="611">
          <cell r="C611" t="str">
            <v>Atsaukts</v>
          </cell>
          <cell r="D611" t="str">
            <v>3.3.1.0/16/I/006</v>
          </cell>
        </row>
        <row r="612">
          <cell r="C612" t="str">
            <v>Atsaukts</v>
          </cell>
          <cell r="D612" t="str">
            <v>3.3.1.0/16/I/023</v>
          </cell>
        </row>
        <row r="613">
          <cell r="C613" t="str">
            <v>Atsaukts</v>
          </cell>
          <cell r="D613" t="str">
            <v>3.3.1.0/17/I/037</v>
          </cell>
        </row>
        <row r="614">
          <cell r="C614" t="str">
            <v>Apstiprināts</v>
          </cell>
          <cell r="D614" t="str">
            <v>3.3.1.0/16/I/024</v>
          </cell>
        </row>
        <row r="615">
          <cell r="C615" t="str">
            <v>Līgums</v>
          </cell>
          <cell r="D615" t="str">
            <v>3.3.1.0/16/I/009</v>
          </cell>
        </row>
        <row r="616">
          <cell r="C616" t="str">
            <v>Līgums</v>
          </cell>
          <cell r="D616" t="str">
            <v>3.3.1.0/16/I/011</v>
          </cell>
        </row>
        <row r="617">
          <cell r="C617" t="str">
            <v>Līgums</v>
          </cell>
          <cell r="D617" t="str">
            <v>3.3.1.0/16/I/013</v>
          </cell>
        </row>
        <row r="618">
          <cell r="C618" t="str">
            <v>Līgums</v>
          </cell>
          <cell r="D618" t="str">
            <v>3.3.1.0/16/I/014</v>
          </cell>
        </row>
        <row r="619">
          <cell r="C619" t="str">
            <v>Līgums</v>
          </cell>
          <cell r="D619" t="str">
            <v>3.3.1.0/16/I/015</v>
          </cell>
        </row>
        <row r="620">
          <cell r="C620" t="str">
            <v>Līgums</v>
          </cell>
          <cell r="D620" t="str">
            <v>3.3.1.0/16/I/016</v>
          </cell>
        </row>
        <row r="621">
          <cell r="C621" t="str">
            <v>Līgums</v>
          </cell>
          <cell r="D621" t="str">
            <v>3.3.1.0/16/I/018</v>
          </cell>
        </row>
        <row r="622">
          <cell r="C622" t="str">
            <v>Līgums</v>
          </cell>
          <cell r="D622" t="str">
            <v>3.3.1.0/16/I/019</v>
          </cell>
        </row>
        <row r="623">
          <cell r="C623" t="str">
            <v>Līgums</v>
          </cell>
          <cell r="D623" t="str">
            <v>3.3.1.0/16/I/020</v>
          </cell>
        </row>
        <row r="624">
          <cell r="C624" t="str">
            <v>Līgums</v>
          </cell>
          <cell r="D624" t="str">
            <v>3.3.1.0/16/I/021</v>
          </cell>
        </row>
        <row r="625">
          <cell r="C625" t="str">
            <v>Līgums</v>
          </cell>
          <cell r="D625" t="str">
            <v>3.3.1.0/16/I/022</v>
          </cell>
        </row>
        <row r="626">
          <cell r="C626" t="str">
            <v>Līgums</v>
          </cell>
          <cell r="D626" t="str">
            <v>3.3.1.0/16/I/025</v>
          </cell>
        </row>
        <row r="627">
          <cell r="C627" t="str">
            <v>Līgums</v>
          </cell>
          <cell r="D627" t="str">
            <v>3.3.1.0/16/I/026</v>
          </cell>
        </row>
        <row r="628">
          <cell r="C628" t="str">
            <v>Līgums</v>
          </cell>
          <cell r="D628" t="str">
            <v>3.3.1.0/16/I/027</v>
          </cell>
        </row>
        <row r="629">
          <cell r="C629" t="str">
            <v>Līgums</v>
          </cell>
          <cell r="D629" t="str">
            <v>3.3.1.0/16/I/028</v>
          </cell>
        </row>
        <row r="630">
          <cell r="C630" t="str">
            <v>Līgums</v>
          </cell>
          <cell r="D630" t="str">
            <v>3.3.1.0/16/I/029</v>
          </cell>
        </row>
        <row r="631">
          <cell r="C631" t="str">
            <v>Līgums</v>
          </cell>
          <cell r="D631" t="str">
            <v>3.3.1.0/16/I/032</v>
          </cell>
        </row>
        <row r="632">
          <cell r="C632" t="str">
            <v>Līgums</v>
          </cell>
          <cell r="D632" t="str">
            <v>3.3.1.0/16/I/033</v>
          </cell>
        </row>
        <row r="633">
          <cell r="C633" t="str">
            <v>Līgums</v>
          </cell>
          <cell r="D633" t="str">
            <v>3.3.1.0/16/I/034</v>
          </cell>
        </row>
        <row r="634">
          <cell r="C634" t="str">
            <v>Līgums</v>
          </cell>
          <cell r="D634" t="str">
            <v>3.3.1.0/17/I/001</v>
          </cell>
        </row>
        <row r="635">
          <cell r="C635" t="str">
            <v>Līgums</v>
          </cell>
          <cell r="D635" t="str">
            <v>3.3.1.0/17/I/002</v>
          </cell>
        </row>
        <row r="636">
          <cell r="C636" t="str">
            <v>Līgums</v>
          </cell>
          <cell r="D636" t="str">
            <v>3.3.1.0/17/I/011</v>
          </cell>
        </row>
        <row r="637">
          <cell r="C637" t="str">
            <v>Apstiprināts ar nosacījumu</v>
          </cell>
          <cell r="D637" t="str">
            <v>3.3.1.0/17/I/003</v>
          </cell>
        </row>
        <row r="638">
          <cell r="C638" t="str">
            <v>Apstiprināts ar nosacījumu</v>
          </cell>
          <cell r="D638" t="str">
            <v>3.3.1.0/17/I/008</v>
          </cell>
        </row>
        <row r="639">
          <cell r="C639" t="str">
            <v>Apstiprināts ar nosacījumu</v>
          </cell>
          <cell r="D639" t="str">
            <v>3.3.1.0/17/I/017</v>
          </cell>
        </row>
        <row r="640">
          <cell r="C640" t="str">
            <v>Apstiprināts ar nosacījumu</v>
          </cell>
          <cell r="D640" t="str">
            <v>3.3.1.0/17/I/018</v>
          </cell>
        </row>
        <row r="641">
          <cell r="C641" t="str">
            <v>Apstiprināts ar nosacījumu</v>
          </cell>
          <cell r="D641" t="str">
            <v>3.3.1.0/17/I/020</v>
          </cell>
        </row>
        <row r="642">
          <cell r="C642" t="str">
            <v>Apstiprināts ar nosacījumu</v>
          </cell>
          <cell r="D642" t="str">
            <v>3.3.1.0/17/I/021</v>
          </cell>
        </row>
        <row r="643">
          <cell r="C643" t="str">
            <v>Apstiprināts ar nosacījumu</v>
          </cell>
          <cell r="D643" t="str">
            <v>3.3.1.0/17/I/022</v>
          </cell>
        </row>
        <row r="644">
          <cell r="C644" t="str">
            <v>Apstiprināts ar nosacījumu</v>
          </cell>
          <cell r="D644" t="str">
            <v>3.3.1.0/17/I/023</v>
          </cell>
        </row>
        <row r="645">
          <cell r="C645" t="str">
            <v>Apstiprināts ar nosacījumu</v>
          </cell>
          <cell r="D645" t="str">
            <v>3.3.1.0/17/I/024</v>
          </cell>
        </row>
        <row r="646">
          <cell r="C646" t="str">
            <v>Apstiprināts ar nosacījumu</v>
          </cell>
          <cell r="D646" t="str">
            <v>3.3.1.0/17/I/025</v>
          </cell>
        </row>
        <row r="647">
          <cell r="C647" t="str">
            <v>Apstiprināts ar nosacījumu</v>
          </cell>
          <cell r="D647" t="str">
            <v>3.3.1.0/17/I/026</v>
          </cell>
        </row>
        <row r="648">
          <cell r="C648" t="str">
            <v>Apstiprināts ar nosacījumu</v>
          </cell>
          <cell r="D648" t="str">
            <v>3.3.1.0/17/I/029</v>
          </cell>
        </row>
        <row r="649">
          <cell r="C649" t="str">
            <v>Apstiprināts ar nosacījumu</v>
          </cell>
          <cell r="D649" t="str">
            <v>3.3.1.0/17/I/030</v>
          </cell>
        </row>
        <row r="650">
          <cell r="C650" t="str">
            <v>Apstiprināts ar nosacījumu</v>
          </cell>
          <cell r="D650" t="str">
            <v>3.3.1.0/17/I/031</v>
          </cell>
        </row>
        <row r="651">
          <cell r="C651" t="str">
            <v>Apstiprināts ar nosacījumu</v>
          </cell>
          <cell r="D651" t="str">
            <v>3.3.1.0/17/I/033</v>
          </cell>
        </row>
        <row r="652">
          <cell r="C652" t="str">
            <v>Apstiprināts ar nosacījumu</v>
          </cell>
          <cell r="D652" t="str">
            <v>3.3.1.0/17/I/036</v>
          </cell>
        </row>
        <row r="653">
          <cell r="C653" t="str">
            <v>Apstiprināts ar nosacījumu</v>
          </cell>
          <cell r="D653" t="str">
            <v>3.3.1.0/17/I/040</v>
          </cell>
        </row>
        <row r="654">
          <cell r="C654" t="str">
            <v>Apstiprināts ar nosacījumu</v>
          </cell>
          <cell r="D654" t="str">
            <v>3.3.1.0/17/I/041</v>
          </cell>
        </row>
        <row r="655">
          <cell r="C655" t="str">
            <v>Apstiprināts ar nosacījumu</v>
          </cell>
          <cell r="D655" t="str">
            <v>3.3.1.0/17/I/042</v>
          </cell>
        </row>
        <row r="656">
          <cell r="C656" t="str">
            <v>Iesniegti precizējumi</v>
          </cell>
          <cell r="D656" t="str">
            <v>3.3.1.0/17/I/010</v>
          </cell>
        </row>
        <row r="657">
          <cell r="C657" t="str">
            <v>Iesniegti precizējumi</v>
          </cell>
          <cell r="D657" t="str">
            <v>3.3.1.0/17/I/012</v>
          </cell>
        </row>
        <row r="658">
          <cell r="C658" t="str">
            <v>Iesniegti precizējumi</v>
          </cell>
          <cell r="D658" t="str">
            <v>3.3.1.0/17/I/013</v>
          </cell>
        </row>
        <row r="659">
          <cell r="C659" t="str">
            <v>Iesniegti precizējumi</v>
          </cell>
          <cell r="D659" t="str">
            <v>3.3.1.0/17/I/015</v>
          </cell>
        </row>
        <row r="660">
          <cell r="C660" t="str">
            <v>Iesniegti precizējumi</v>
          </cell>
          <cell r="D660" t="str">
            <v>3.3.1.0/17/I/035</v>
          </cell>
        </row>
        <row r="661">
          <cell r="C661" t="str">
            <v>Līgums</v>
          </cell>
          <cell r="D661" t="str">
            <v>3.4.1.0/16/I/001</v>
          </cell>
        </row>
        <row r="662">
          <cell r="C662" t="str">
            <v>Līgums</v>
          </cell>
          <cell r="D662" t="str">
            <v>3.4.2.0/15/I/001</v>
          </cell>
        </row>
        <row r="663">
          <cell r="C663" t="str">
            <v>Līgums</v>
          </cell>
          <cell r="D663" t="str">
            <v>3.4.2.0/15/I/002</v>
          </cell>
        </row>
        <row r="664">
          <cell r="C664" t="str">
            <v>Līgums</v>
          </cell>
          <cell r="D664" t="str">
            <v>3.4.2.0/15/I/003</v>
          </cell>
        </row>
        <row r="665">
          <cell r="C665" t="str">
            <v>Līgums</v>
          </cell>
          <cell r="D665" t="str">
            <v>3.4.2.0/16/I/001</v>
          </cell>
        </row>
        <row r="666">
          <cell r="C666" t="str">
            <v>Līgums</v>
          </cell>
          <cell r="D666" t="str">
            <v>3.4.2.2/16/I/001</v>
          </cell>
        </row>
        <row r="667">
          <cell r="C667" t="str">
            <v>Līgums</v>
          </cell>
          <cell r="D667" t="str">
            <v>3.4.2.2/16/I/002</v>
          </cell>
        </row>
        <row r="668">
          <cell r="C668" t="str">
            <v>Noraidīts</v>
          </cell>
          <cell r="D668" t="str">
            <v>4.1.1.0/17/A/012</v>
          </cell>
        </row>
        <row r="669">
          <cell r="C669" t="str">
            <v>Noraidīts</v>
          </cell>
          <cell r="D669" t="str">
            <v>4.1.1.0/17/A/015</v>
          </cell>
        </row>
        <row r="670">
          <cell r="C670" t="str">
            <v>Noraidīts</v>
          </cell>
          <cell r="D670" t="str">
            <v>4.1.1.0/17/A/022</v>
          </cell>
        </row>
        <row r="671">
          <cell r="C671" t="str">
            <v>Noraidīts</v>
          </cell>
          <cell r="D671" t="str">
            <v>4.1.1.0/17/A/027</v>
          </cell>
        </row>
        <row r="672">
          <cell r="C672" t="str">
            <v>Noraidīts</v>
          </cell>
          <cell r="D672" t="str">
            <v>4.1.1.0/17/A/028</v>
          </cell>
        </row>
        <row r="673">
          <cell r="C673" t="str">
            <v>Noraidīts</v>
          </cell>
          <cell r="D673" t="str">
            <v>4.1.1.0/17/A/032</v>
          </cell>
        </row>
        <row r="674">
          <cell r="C674" t="str">
            <v>Noraidīts</v>
          </cell>
          <cell r="D674" t="str">
            <v>4.1.1.0/17/A/035</v>
          </cell>
        </row>
        <row r="675">
          <cell r="C675" t="str">
            <v>Noraidīts</v>
          </cell>
          <cell r="D675" t="str">
            <v>4.1.1.0/17/A/037</v>
          </cell>
        </row>
        <row r="676">
          <cell r="C676" t="str">
            <v>Apstiprināts</v>
          </cell>
          <cell r="D676" t="str">
            <v>4.1.1.0/17/A/003</v>
          </cell>
        </row>
        <row r="677">
          <cell r="C677" t="str">
            <v>Apstiprināts</v>
          </cell>
          <cell r="D677" t="str">
            <v>4.1.1.0/17/A/004</v>
          </cell>
        </row>
        <row r="678">
          <cell r="C678" t="str">
            <v>Apstiprināts</v>
          </cell>
          <cell r="D678" t="str">
            <v>4.1.1.0/17/A/005</v>
          </cell>
        </row>
        <row r="679">
          <cell r="C679" t="str">
            <v>Apstiprināts</v>
          </cell>
          <cell r="D679" t="str">
            <v>4.1.1.0/17/A/008</v>
          </cell>
        </row>
        <row r="680">
          <cell r="C680" t="str">
            <v>Apstiprināts</v>
          </cell>
          <cell r="D680" t="str">
            <v>4.1.1.0/17/A/013</v>
          </cell>
        </row>
        <row r="681">
          <cell r="C681" t="str">
            <v>Apstiprināts</v>
          </cell>
          <cell r="D681" t="str">
            <v>4.1.1.0/17/A/017</v>
          </cell>
        </row>
        <row r="682">
          <cell r="C682" t="str">
            <v>Apstiprināts</v>
          </cell>
          <cell r="D682" t="str">
            <v>4.1.1.0/17/A/018</v>
          </cell>
        </row>
        <row r="683">
          <cell r="C683" t="str">
            <v>Apstiprināts</v>
          </cell>
          <cell r="D683" t="str">
            <v>4.1.1.0/17/A/024</v>
          </cell>
        </row>
        <row r="684">
          <cell r="C684" t="str">
            <v>Apstiprināts</v>
          </cell>
          <cell r="D684" t="str">
            <v>4.1.1.0/17/A/029</v>
          </cell>
        </row>
        <row r="685">
          <cell r="C685" t="str">
            <v>Līgums</v>
          </cell>
          <cell r="D685" t="str">
            <v>4.1.1.0/17/A/001</v>
          </cell>
        </row>
        <row r="686">
          <cell r="C686" t="str">
            <v>Līgums</v>
          </cell>
          <cell r="D686" t="str">
            <v>4.1.1.0/17/A/002</v>
          </cell>
        </row>
        <row r="687">
          <cell r="C687" t="str">
            <v>Līgums</v>
          </cell>
          <cell r="D687" t="str">
            <v>4.1.1.0/17/A/007</v>
          </cell>
        </row>
        <row r="688">
          <cell r="C688" t="str">
            <v>Līgums</v>
          </cell>
          <cell r="D688" t="str">
            <v>4.1.1.0/17/A/023</v>
          </cell>
        </row>
        <row r="689">
          <cell r="C689" t="str">
            <v>Apstiprināts ar nosacījumu</v>
          </cell>
          <cell r="D689" t="str">
            <v>4.1.1.0/17/A/011</v>
          </cell>
        </row>
        <row r="690">
          <cell r="C690" t="str">
            <v>Apstiprināts ar nosacījumu</v>
          </cell>
          <cell r="D690" t="str">
            <v>4.1.1.0/17/A/025</v>
          </cell>
        </row>
        <row r="691">
          <cell r="C691" t="str">
            <v>Apstiprināts ar nosacījumu</v>
          </cell>
          <cell r="D691" t="str">
            <v>4.1.1.0/17/A/026</v>
          </cell>
        </row>
        <row r="692">
          <cell r="C692" t="str">
            <v>Apstiprināts ar nosacījumu</v>
          </cell>
          <cell r="D692" t="str">
            <v>4.1.1.0/17/A/030</v>
          </cell>
        </row>
        <row r="693">
          <cell r="C693" t="str">
            <v>Apstiprināts ar nosacījumu</v>
          </cell>
          <cell r="D693" t="str">
            <v>4.1.1.0/17/A/031</v>
          </cell>
        </row>
        <row r="694">
          <cell r="C694" t="str">
            <v>Apstiprināts ar nosacījumu</v>
          </cell>
          <cell r="D694" t="str">
            <v>4.1.1.0/17/A/033</v>
          </cell>
        </row>
        <row r="695">
          <cell r="C695" t="str">
            <v>Apstiprināts ar nosacījumu</v>
          </cell>
          <cell r="D695" t="str">
            <v>4.1.1.0/17/A/034</v>
          </cell>
        </row>
        <row r="696">
          <cell r="C696" t="str">
            <v>Apstiprināts ar nosacījumu</v>
          </cell>
          <cell r="D696" t="str">
            <v>4.1.1.0/17/A/036</v>
          </cell>
        </row>
        <row r="697">
          <cell r="C697" t="str">
            <v>Iesniegti precizējumi</v>
          </cell>
          <cell r="D697" t="str">
            <v>4.1.1.0/17/A/006</v>
          </cell>
        </row>
        <row r="698">
          <cell r="C698" t="str">
            <v>Iesniegti precizējumi</v>
          </cell>
          <cell r="D698" t="str">
            <v>4.1.1.0/17/A/009</v>
          </cell>
        </row>
        <row r="699">
          <cell r="C699" t="str">
            <v>Iesniegti precizējumi</v>
          </cell>
          <cell r="D699" t="str">
            <v>4.1.1.0/17/A/010</v>
          </cell>
        </row>
        <row r="700">
          <cell r="C700" t="str">
            <v>Iesniegti precizējumi</v>
          </cell>
          <cell r="D700" t="str">
            <v>4.1.1.0/17/A/014</v>
          </cell>
        </row>
        <row r="701">
          <cell r="C701" t="str">
            <v>Iesniegti precizējumi</v>
          </cell>
          <cell r="D701" t="str">
            <v>4.1.1.0/17/A/016</v>
          </cell>
        </row>
        <row r="702">
          <cell r="C702" t="str">
            <v>Iesniegti precizējumi</v>
          </cell>
          <cell r="D702" t="str">
            <v>4.1.1.0/17/A/019</v>
          </cell>
        </row>
        <row r="703">
          <cell r="C703" t="str">
            <v>Iesniegti precizējumi</v>
          </cell>
          <cell r="D703" t="str">
            <v>4.1.1.0/17/A/020</v>
          </cell>
        </row>
        <row r="704">
          <cell r="C704" t="str">
            <v>Iesniegti precizējumi</v>
          </cell>
          <cell r="D704" t="str">
            <v>4.1.1.0/17/A/021</v>
          </cell>
        </row>
        <row r="705">
          <cell r="C705" t="str">
            <v>Noraidīts</v>
          </cell>
          <cell r="D705" t="str">
            <v>4.2.1.2/16/I/005</v>
          </cell>
        </row>
        <row r="706">
          <cell r="C706" t="str">
            <v>Noraidīts</v>
          </cell>
          <cell r="D706" t="str">
            <v>4.2.1.2/16/I/006</v>
          </cell>
        </row>
        <row r="707">
          <cell r="C707" t="str">
            <v>Iesniegts</v>
          </cell>
          <cell r="D707" t="str">
            <v>4.2.1.2/17/I/027</v>
          </cell>
        </row>
        <row r="708">
          <cell r="C708" t="str">
            <v>Iesniegts</v>
          </cell>
          <cell r="D708" t="str">
            <v>4.2.1.2/17/I/028</v>
          </cell>
        </row>
        <row r="709">
          <cell r="C709" t="str">
            <v>Iesniegts</v>
          </cell>
          <cell r="D709" t="str">
            <v>4.2.1.2/17/I/029</v>
          </cell>
        </row>
        <row r="710">
          <cell r="C710" t="str">
            <v>Iesniegts</v>
          </cell>
          <cell r="D710" t="str">
            <v>4.2.1.2/17/I/030</v>
          </cell>
        </row>
        <row r="711">
          <cell r="C711" t="str">
            <v>Iesniegts</v>
          </cell>
          <cell r="D711" t="str">
            <v>4.2.1.2/17/I/031</v>
          </cell>
        </row>
        <row r="712">
          <cell r="C712" t="str">
            <v>Atsaukts</v>
          </cell>
          <cell r="D712" t="str">
            <v>4.2.1.2/16/I/007</v>
          </cell>
        </row>
        <row r="713">
          <cell r="C713" t="str">
            <v>Atsaukts</v>
          </cell>
          <cell r="D713" t="str">
            <v>4.2.1.2/17/I/006</v>
          </cell>
        </row>
        <row r="714">
          <cell r="C714" t="str">
            <v>Atsaukts</v>
          </cell>
          <cell r="D714" t="str">
            <v>4.2.1.2/17/I/011</v>
          </cell>
        </row>
        <row r="715">
          <cell r="C715" t="str">
            <v>Atsaukts</v>
          </cell>
          <cell r="D715" t="str">
            <v>4.2.1.2/17/I/013</v>
          </cell>
        </row>
        <row r="716">
          <cell r="C716" t="str">
            <v>Līgums</v>
          </cell>
          <cell r="D716" t="str">
            <v>4.2.1.2/16/I/001</v>
          </cell>
        </row>
        <row r="717">
          <cell r="C717" t="str">
            <v>Līgums</v>
          </cell>
          <cell r="D717" t="str">
            <v>4.2.1.2/16/I/003</v>
          </cell>
        </row>
        <row r="718">
          <cell r="C718" t="str">
            <v>Līgums</v>
          </cell>
          <cell r="D718" t="str">
            <v>4.2.1.2/17/I/001</v>
          </cell>
        </row>
        <row r="719">
          <cell r="C719" t="str">
            <v>Līgums</v>
          </cell>
          <cell r="D719" t="str">
            <v>4.2.1.2/17/I/004</v>
          </cell>
        </row>
        <row r="720">
          <cell r="C720" t="str">
            <v>Līgums</v>
          </cell>
          <cell r="D720" t="str">
            <v>4.2.1.2/17/I/014</v>
          </cell>
        </row>
        <row r="721">
          <cell r="C721" t="str">
            <v>Pabeigts</v>
          </cell>
          <cell r="D721" t="str">
            <v>4.2.1.2/16/I/002</v>
          </cell>
        </row>
        <row r="722">
          <cell r="C722" t="str">
            <v>Apstiprināts ar nosacījumu</v>
          </cell>
          <cell r="D722" t="str">
            <v>4.2.1.2/17/I/018</v>
          </cell>
        </row>
        <row r="723">
          <cell r="C723" t="str">
            <v>Apstiprināts ar nosacījumu</v>
          </cell>
          <cell r="D723" t="str">
            <v>4.2.1.2/17/I/022</v>
          </cell>
        </row>
        <row r="724">
          <cell r="C724" t="str">
            <v>Apstiprināts ar nosacījumu</v>
          </cell>
          <cell r="D724" t="str">
            <v>4.2.1.2/17/I/023</v>
          </cell>
        </row>
        <row r="725">
          <cell r="C725" t="str">
            <v>Apstiprināts ar nosacījumu</v>
          </cell>
          <cell r="D725" t="str">
            <v>4.2.1.2/17/I/024</v>
          </cell>
        </row>
        <row r="726">
          <cell r="C726" t="str">
            <v>Apstiprināts ar nosacījumu</v>
          </cell>
          <cell r="D726" t="str">
            <v>4.2.1.2/17/I/025</v>
          </cell>
        </row>
        <row r="727">
          <cell r="C727" t="str">
            <v>Apstiprināts ar nosacījumu</v>
          </cell>
          <cell r="D727" t="str">
            <v>4.2.1.2/17/I/026</v>
          </cell>
        </row>
        <row r="728">
          <cell r="C728" t="str">
            <v>Apstiprināts ar nosacījumu 2</v>
          </cell>
          <cell r="D728" t="str">
            <v>4.2.1.2/17/I/012</v>
          </cell>
        </row>
        <row r="729">
          <cell r="C729" t="str">
            <v>Iesniegti precizējumi</v>
          </cell>
          <cell r="D729" t="str">
            <v>4.2.1.2/17/I/002</v>
          </cell>
        </row>
        <row r="730">
          <cell r="C730" t="str">
            <v>Iesniegti precizējumi</v>
          </cell>
          <cell r="D730" t="str">
            <v>4.2.1.2/17/I/003</v>
          </cell>
        </row>
        <row r="731">
          <cell r="C731" t="str">
            <v>Iesniegti precizējumi</v>
          </cell>
          <cell r="D731" t="str">
            <v>4.2.1.2/17/I/005</v>
          </cell>
        </row>
        <row r="732">
          <cell r="C732" t="str">
            <v>Iesniegti precizējumi</v>
          </cell>
          <cell r="D732" t="str">
            <v>4.2.1.2/17/I/008</v>
          </cell>
        </row>
        <row r="733">
          <cell r="C733" t="str">
            <v>Iesniegti precizējumi</v>
          </cell>
          <cell r="D733" t="str">
            <v>4.2.1.2/17/I/009</v>
          </cell>
        </row>
        <row r="734">
          <cell r="C734" t="str">
            <v>Iesniegti precizējumi</v>
          </cell>
          <cell r="D734" t="str">
            <v>4.2.1.2/17/I/015</v>
          </cell>
        </row>
        <row r="735">
          <cell r="C735" t="str">
            <v>Iesniegti precizējumi</v>
          </cell>
          <cell r="D735" t="str">
            <v>4.2.1.2/17/I/016</v>
          </cell>
        </row>
        <row r="736">
          <cell r="C736" t="str">
            <v>Iesniegti precizējumi</v>
          </cell>
          <cell r="D736" t="str">
            <v>4.2.1.2/17/I/017</v>
          </cell>
        </row>
        <row r="737">
          <cell r="C737" t="str">
            <v>Iesniegti precizējumi</v>
          </cell>
          <cell r="D737" t="str">
            <v>4.2.1.2/17/I/019</v>
          </cell>
        </row>
        <row r="738">
          <cell r="C738" t="str">
            <v>Iesniegti precizējumi</v>
          </cell>
          <cell r="D738" t="str">
            <v>4.2.1.2/17/I/020</v>
          </cell>
        </row>
        <row r="739">
          <cell r="C739" t="str">
            <v>Iesniegti precizējumi</v>
          </cell>
          <cell r="D739" t="str">
            <v>4.2.1.2/17/I/021</v>
          </cell>
        </row>
        <row r="740">
          <cell r="C740" t="str">
            <v>Iesniegti precizējumi 2</v>
          </cell>
          <cell r="D740" t="str">
            <v>4.2.1.2/16/I/004</v>
          </cell>
        </row>
        <row r="741">
          <cell r="C741" t="str">
            <v>Iesniegti precizējumi 2</v>
          </cell>
          <cell r="D741" t="str">
            <v>4.2.1.2/17/I/007</v>
          </cell>
        </row>
        <row r="742">
          <cell r="C742" t="str">
            <v>Iesniegti precizējumi 2</v>
          </cell>
          <cell r="D742" t="str">
            <v>4.2.1.2/17/I/010</v>
          </cell>
        </row>
        <row r="743">
          <cell r="C743" t="str">
            <v>Līgums</v>
          </cell>
          <cell r="D743" t="str">
            <v>4.2.1.1/16/I/001</v>
          </cell>
        </row>
        <row r="744">
          <cell r="C744" t="str">
            <v>Līgums</v>
          </cell>
          <cell r="D744" t="str">
            <v>4.2.1.1/16/FI/001</v>
          </cell>
        </row>
        <row r="745">
          <cell r="C745" t="str">
            <v>Iesniegts</v>
          </cell>
          <cell r="D745" t="str">
            <v>4.2.2.0/17/I/057</v>
          </cell>
        </row>
        <row r="746">
          <cell r="C746" t="str">
            <v>Iesniegts</v>
          </cell>
          <cell r="D746" t="str">
            <v>4.2.2.0/17/I/058</v>
          </cell>
        </row>
        <row r="747">
          <cell r="C747" t="str">
            <v>Iesniegts</v>
          </cell>
          <cell r="D747" t="str">
            <v>4.2.2.0/17/I/059</v>
          </cell>
        </row>
        <row r="748">
          <cell r="C748" t="str">
            <v>Iesniegts</v>
          </cell>
          <cell r="D748" t="str">
            <v>4.2.2.0/17/I/060</v>
          </cell>
        </row>
        <row r="749">
          <cell r="C749" t="str">
            <v>Iesniegts</v>
          </cell>
          <cell r="D749" t="str">
            <v>4.2.2.0/17/I/061</v>
          </cell>
        </row>
        <row r="750">
          <cell r="C750" t="str">
            <v>Iesniegts</v>
          </cell>
          <cell r="D750" t="str">
            <v>4.2.2.0/17/I/062</v>
          </cell>
        </row>
        <row r="751">
          <cell r="C751" t="str">
            <v>Iesniegts</v>
          </cell>
          <cell r="D751" t="str">
            <v>4.2.2.0/17/I/063</v>
          </cell>
        </row>
        <row r="752">
          <cell r="C752" t="str">
            <v>Iesniegts</v>
          </cell>
          <cell r="D752" t="str">
            <v>4.2.2.0/17/I/105</v>
          </cell>
        </row>
        <row r="753">
          <cell r="C753" t="str">
            <v>Iesniegts</v>
          </cell>
          <cell r="D753" t="str">
            <v>4.2.2.0/17/I/107</v>
          </cell>
        </row>
        <row r="754">
          <cell r="C754" t="str">
            <v>Iesniegts</v>
          </cell>
          <cell r="D754" t="str">
            <v>4.2.2.0/17/I/108</v>
          </cell>
        </row>
        <row r="755">
          <cell r="C755" t="str">
            <v>Atsaukts</v>
          </cell>
          <cell r="D755" t="str">
            <v>4.2.2.0/17/I/007</v>
          </cell>
        </row>
        <row r="756">
          <cell r="C756" t="str">
            <v>Atsaukts</v>
          </cell>
          <cell r="D756" t="str">
            <v>4.2.2.0/17/I/065</v>
          </cell>
        </row>
        <row r="757">
          <cell r="C757" t="str">
            <v>Apstiprināts</v>
          </cell>
          <cell r="D757" t="str">
            <v>4.2.2.0/17/I/013</v>
          </cell>
        </row>
        <row r="758">
          <cell r="C758" t="str">
            <v>Līgums</v>
          </cell>
          <cell r="D758" t="str">
            <v>4.2.2.0/16/I/001</v>
          </cell>
        </row>
        <row r="759">
          <cell r="C759" t="str">
            <v>Līgums</v>
          </cell>
          <cell r="D759" t="str">
            <v>4.2.2.0/16/I/003</v>
          </cell>
        </row>
        <row r="760">
          <cell r="C760" t="str">
            <v>Līgums</v>
          </cell>
          <cell r="D760" t="str">
            <v>4.2.2.0/17/I/001</v>
          </cell>
        </row>
        <row r="761">
          <cell r="C761" t="str">
            <v>Līgums</v>
          </cell>
          <cell r="D761" t="str">
            <v>4.2.2.0/17/I/002</v>
          </cell>
        </row>
        <row r="762">
          <cell r="C762" t="str">
            <v>Līgums</v>
          </cell>
          <cell r="D762" t="str">
            <v>4.2.2.0/17/I/003</v>
          </cell>
        </row>
        <row r="763">
          <cell r="C763" t="str">
            <v>Līgums</v>
          </cell>
          <cell r="D763" t="str">
            <v>4.2.2.0/17/I/010</v>
          </cell>
        </row>
        <row r="764">
          <cell r="C764" t="str">
            <v>Līgums</v>
          </cell>
          <cell r="D764" t="str">
            <v>4.2.2.0/17/I/017</v>
          </cell>
        </row>
        <row r="765">
          <cell r="C765" t="str">
            <v>Līgums</v>
          </cell>
          <cell r="D765" t="str">
            <v>4.2.2.0/17/I/018</v>
          </cell>
        </row>
        <row r="766">
          <cell r="C766" t="str">
            <v>Līgums</v>
          </cell>
          <cell r="D766" t="str">
            <v>4.2.2.0/17/I/019</v>
          </cell>
        </row>
        <row r="767">
          <cell r="C767" t="str">
            <v>Līgums</v>
          </cell>
          <cell r="D767" t="str">
            <v>4.2.2.0/17/I/020</v>
          </cell>
        </row>
        <row r="768">
          <cell r="C768" t="str">
            <v>Līgums</v>
          </cell>
          <cell r="D768" t="str">
            <v>4.2.2.0/17/I/021</v>
          </cell>
        </row>
        <row r="769">
          <cell r="C769" t="str">
            <v>Līgums</v>
          </cell>
          <cell r="D769" t="str">
            <v>4.2.2.0/17/I/022</v>
          </cell>
        </row>
        <row r="770">
          <cell r="C770" t="str">
            <v>Līgums</v>
          </cell>
          <cell r="D770" t="str">
            <v>4.2.2.0/17/I/023</v>
          </cell>
        </row>
        <row r="771">
          <cell r="C771" t="str">
            <v>Līgums</v>
          </cell>
          <cell r="D771" t="str">
            <v>4.2.2.0/17/I/024</v>
          </cell>
        </row>
        <row r="772">
          <cell r="C772" t="str">
            <v>Līgums</v>
          </cell>
          <cell r="D772" t="str">
            <v>4.2.2.0/17/I/025</v>
          </cell>
        </row>
        <row r="773">
          <cell r="C773" t="str">
            <v>Līgums</v>
          </cell>
          <cell r="D773" t="str">
            <v>4.2.2.0/17/I/026</v>
          </cell>
        </row>
        <row r="774">
          <cell r="C774" t="str">
            <v>Līgums</v>
          </cell>
          <cell r="D774" t="str">
            <v>4.2.2.0/17/I/027</v>
          </cell>
        </row>
        <row r="775">
          <cell r="C775" t="str">
            <v>Līgums</v>
          </cell>
          <cell r="D775" t="str">
            <v>4.2.2.0/17/I/028</v>
          </cell>
        </row>
        <row r="776">
          <cell r="C776" t="str">
            <v>Līgums</v>
          </cell>
          <cell r="D776" t="str">
            <v>4.2.2.0/17/I/029</v>
          </cell>
        </row>
        <row r="777">
          <cell r="C777" t="str">
            <v>Līgums</v>
          </cell>
          <cell r="D777" t="str">
            <v>4.2.2.0/17/I/030</v>
          </cell>
        </row>
        <row r="778">
          <cell r="C778" t="str">
            <v>Līgums</v>
          </cell>
          <cell r="D778" t="str">
            <v>4.2.2.0/17/I/031</v>
          </cell>
        </row>
        <row r="779">
          <cell r="C779" t="str">
            <v>Līgums</v>
          </cell>
          <cell r="D779" t="str">
            <v>4.2.2.0/17/I/032</v>
          </cell>
        </row>
        <row r="780">
          <cell r="C780" t="str">
            <v>Līgums</v>
          </cell>
          <cell r="D780" t="str">
            <v>4.2.2.0/17/I/033</v>
          </cell>
        </row>
        <row r="781">
          <cell r="C781" t="str">
            <v>Līgums</v>
          </cell>
          <cell r="D781" t="str">
            <v>4.2.2.0/17/I/034</v>
          </cell>
        </row>
        <row r="782">
          <cell r="C782" t="str">
            <v>Līgums</v>
          </cell>
          <cell r="D782" t="str">
            <v>4.2.2.0/17/I/035</v>
          </cell>
        </row>
        <row r="783">
          <cell r="C783" t="str">
            <v>Līgums</v>
          </cell>
          <cell r="D783" t="str">
            <v>4.2.2.0/17/I/037</v>
          </cell>
        </row>
        <row r="784">
          <cell r="C784" t="str">
            <v>Līgums</v>
          </cell>
          <cell r="D784" t="str">
            <v>4.2.2.0/17/I/038</v>
          </cell>
        </row>
        <row r="785">
          <cell r="C785" t="str">
            <v>Līgums</v>
          </cell>
          <cell r="D785" t="str">
            <v>4.2.2.0/17/I/039</v>
          </cell>
        </row>
        <row r="786">
          <cell r="C786" t="str">
            <v>Līgums</v>
          </cell>
          <cell r="D786" t="str">
            <v>4.2.2.0/17/I/040</v>
          </cell>
        </row>
        <row r="787">
          <cell r="C787" t="str">
            <v>Līgums</v>
          </cell>
          <cell r="D787" t="str">
            <v>4.2.2.0/17/I/042</v>
          </cell>
        </row>
        <row r="788">
          <cell r="C788" t="str">
            <v>Līgums</v>
          </cell>
          <cell r="D788" t="str">
            <v>4.2.2.0/17/I/043</v>
          </cell>
        </row>
        <row r="789">
          <cell r="C789" t="str">
            <v>Līgums</v>
          </cell>
          <cell r="D789" t="str">
            <v>4.2.2.0/17/I/044</v>
          </cell>
        </row>
        <row r="790">
          <cell r="C790" t="str">
            <v>Līgums</v>
          </cell>
          <cell r="D790" t="str">
            <v>4.2.2.0/17/I/045</v>
          </cell>
        </row>
        <row r="791">
          <cell r="C791" t="str">
            <v>Līgums</v>
          </cell>
          <cell r="D791" t="str">
            <v>4.2.2.0/17/I/046</v>
          </cell>
        </row>
        <row r="792">
          <cell r="C792" t="str">
            <v>Līgums</v>
          </cell>
          <cell r="D792" t="str">
            <v>4.2.2.0/17/I/047</v>
          </cell>
        </row>
        <row r="793">
          <cell r="C793" t="str">
            <v>Līgums</v>
          </cell>
          <cell r="D793" t="str">
            <v>4.2.2.0/17/I/048</v>
          </cell>
        </row>
        <row r="794">
          <cell r="C794" t="str">
            <v>Līgums</v>
          </cell>
          <cell r="D794" t="str">
            <v>4.2.2.0/17/I/049</v>
          </cell>
        </row>
        <row r="795">
          <cell r="C795" t="str">
            <v>Apstiprināts ar nosacījumu</v>
          </cell>
          <cell r="D795" t="str">
            <v>4.2.2.0/17/I/054</v>
          </cell>
        </row>
        <row r="796">
          <cell r="C796" t="str">
            <v>Apstiprināts ar nosacījumu</v>
          </cell>
          <cell r="D796" t="str">
            <v>4.2.2.0/17/I/056</v>
          </cell>
        </row>
        <row r="797">
          <cell r="C797" t="str">
            <v>Iesniegti precizējumi</v>
          </cell>
          <cell r="D797" t="str">
            <v>4.2.2.0/17/I/055</v>
          </cell>
        </row>
        <row r="798">
          <cell r="C798" t="str">
            <v>Iesniegts</v>
          </cell>
          <cell r="D798" t="str">
            <v>4.2.2.0/17/I/064</v>
          </cell>
        </row>
        <row r="799">
          <cell r="C799" t="str">
            <v>Iesniegts</v>
          </cell>
          <cell r="D799" t="str">
            <v>4.2.2.0/17/I/066</v>
          </cell>
        </row>
        <row r="800">
          <cell r="C800" t="str">
            <v>Iesniegts</v>
          </cell>
          <cell r="D800" t="str">
            <v>4.2.2.0/17/I/067</v>
          </cell>
        </row>
        <row r="801">
          <cell r="C801" t="str">
            <v>Iesniegts</v>
          </cell>
          <cell r="D801" t="str">
            <v>4.2.2.0/17/I/068</v>
          </cell>
        </row>
        <row r="802">
          <cell r="C802" t="str">
            <v>Iesniegts</v>
          </cell>
          <cell r="D802" t="str">
            <v>4.2.2.0/17/I/069</v>
          </cell>
        </row>
        <row r="803">
          <cell r="C803" t="str">
            <v>Iesniegts</v>
          </cell>
          <cell r="D803" t="str">
            <v>4.2.2.0/17/I/070</v>
          </cell>
        </row>
        <row r="804">
          <cell r="C804" t="str">
            <v>Iesniegts</v>
          </cell>
          <cell r="D804" t="str">
            <v>4.2.2.0/17/I/071</v>
          </cell>
        </row>
        <row r="805">
          <cell r="C805" t="str">
            <v>Iesniegts</v>
          </cell>
          <cell r="D805" t="str">
            <v>4.2.2.0/17/I/072</v>
          </cell>
        </row>
        <row r="806">
          <cell r="C806" t="str">
            <v>Iesniegts</v>
          </cell>
          <cell r="D806" t="str">
            <v>4.2.2.0/17/I/073</v>
          </cell>
        </row>
        <row r="807">
          <cell r="C807" t="str">
            <v>Iesniegts</v>
          </cell>
          <cell r="D807" t="str">
            <v>4.2.2.0/17/I/074</v>
          </cell>
        </row>
        <row r="808">
          <cell r="C808" t="str">
            <v>Iesniegts</v>
          </cell>
          <cell r="D808" t="str">
            <v>4.2.2.0/17/I/075</v>
          </cell>
        </row>
        <row r="809">
          <cell r="C809" t="str">
            <v>Iesniegts</v>
          </cell>
          <cell r="D809" t="str">
            <v>4.2.2.0/17/I/076</v>
          </cell>
        </row>
        <row r="810">
          <cell r="C810" t="str">
            <v>Iesniegts</v>
          </cell>
          <cell r="D810" t="str">
            <v>4.2.2.0/17/I/077</v>
          </cell>
        </row>
        <row r="811">
          <cell r="C811" t="str">
            <v>Iesniegts</v>
          </cell>
          <cell r="D811" t="str">
            <v>4.2.2.0/17/I/078</v>
          </cell>
        </row>
        <row r="812">
          <cell r="C812" t="str">
            <v>Iesniegts</v>
          </cell>
          <cell r="D812" t="str">
            <v>4.2.2.0/17/I/079</v>
          </cell>
        </row>
        <row r="813">
          <cell r="C813" t="str">
            <v>Iesniegts</v>
          </cell>
          <cell r="D813" t="str">
            <v>4.2.2.0/17/I/080</v>
          </cell>
        </row>
        <row r="814">
          <cell r="C814" t="str">
            <v>Iesniegts</v>
          </cell>
          <cell r="D814" t="str">
            <v>4.2.2.0/17/I/081</v>
          </cell>
        </row>
        <row r="815">
          <cell r="C815" t="str">
            <v>Iesniegts</v>
          </cell>
          <cell r="D815" t="str">
            <v>4.2.2.0/17/I/082</v>
          </cell>
        </row>
        <row r="816">
          <cell r="C816" t="str">
            <v>Iesniegts</v>
          </cell>
          <cell r="D816" t="str">
            <v>4.2.2.0/17/I/083</v>
          </cell>
        </row>
        <row r="817">
          <cell r="C817" t="str">
            <v>Iesniegts</v>
          </cell>
          <cell r="D817" t="str">
            <v>4.2.2.0/17/I/084</v>
          </cell>
        </row>
        <row r="818">
          <cell r="C818" t="str">
            <v>Iesniegts</v>
          </cell>
          <cell r="D818" t="str">
            <v>4.2.2.0/17/I/085</v>
          </cell>
        </row>
        <row r="819">
          <cell r="C819" t="str">
            <v>Iesniegts</v>
          </cell>
          <cell r="D819" t="str">
            <v>4.2.2.0/17/I/086</v>
          </cell>
        </row>
        <row r="820">
          <cell r="C820" t="str">
            <v>Iesniegts</v>
          </cell>
          <cell r="D820" t="str">
            <v>4.2.2.0/17/I/087</v>
          </cell>
        </row>
        <row r="821">
          <cell r="C821" t="str">
            <v>Iesniegts</v>
          </cell>
          <cell r="D821" t="str">
            <v>4.2.2.0/17/I/088</v>
          </cell>
        </row>
        <row r="822">
          <cell r="C822" t="str">
            <v>Iesniegts</v>
          </cell>
          <cell r="D822" t="str">
            <v>4.2.2.0/17/I/089</v>
          </cell>
        </row>
        <row r="823">
          <cell r="C823" t="str">
            <v>Iesniegts</v>
          </cell>
          <cell r="D823" t="str">
            <v>4.2.2.0/17/I/090</v>
          </cell>
        </row>
        <row r="824">
          <cell r="C824" t="str">
            <v>Iesniegts</v>
          </cell>
          <cell r="D824" t="str">
            <v>4.2.2.0/17/I/091</v>
          </cell>
        </row>
        <row r="825">
          <cell r="C825" t="str">
            <v>Iesniegts</v>
          </cell>
          <cell r="D825" t="str">
            <v>4.2.2.0/17/I/092</v>
          </cell>
        </row>
        <row r="826">
          <cell r="C826" t="str">
            <v>Iesniegts</v>
          </cell>
          <cell r="D826" t="str">
            <v>4.2.2.0/17/I/093</v>
          </cell>
        </row>
        <row r="827">
          <cell r="C827" t="str">
            <v>Iesniegts</v>
          </cell>
          <cell r="D827" t="str">
            <v>4.2.2.0/17/I/094</v>
          </cell>
        </row>
        <row r="828">
          <cell r="C828" t="str">
            <v>Iesniegts</v>
          </cell>
          <cell r="D828" t="str">
            <v>4.2.2.0/17/I/095</v>
          </cell>
        </row>
        <row r="829">
          <cell r="C829" t="str">
            <v>Iesniegts</v>
          </cell>
          <cell r="D829" t="str">
            <v>4.2.2.0/17/I/096</v>
          </cell>
        </row>
        <row r="830">
          <cell r="C830" t="str">
            <v>Iesniegts</v>
          </cell>
          <cell r="D830" t="str">
            <v>4.2.2.0/17/I/097</v>
          </cell>
        </row>
        <row r="831">
          <cell r="C831" t="str">
            <v>Iesniegts</v>
          </cell>
          <cell r="D831" t="str">
            <v>4.2.2.0/17/I/098</v>
          </cell>
        </row>
        <row r="832">
          <cell r="C832" t="str">
            <v>Iesniegts</v>
          </cell>
          <cell r="D832" t="str">
            <v>4.2.2.0/17/I/099</v>
          </cell>
        </row>
        <row r="833">
          <cell r="C833" t="str">
            <v>Iesniegts</v>
          </cell>
          <cell r="D833" t="str">
            <v>4.2.2.0/17/I/100</v>
          </cell>
        </row>
        <row r="834">
          <cell r="C834" t="str">
            <v>Iesniegts</v>
          </cell>
          <cell r="D834" t="str">
            <v>4.2.2.0/17/I/101</v>
          </cell>
        </row>
        <row r="835">
          <cell r="C835" t="str">
            <v>Iesniegts</v>
          </cell>
          <cell r="D835" t="str">
            <v>4.2.2.0/17/I/102</v>
          </cell>
        </row>
        <row r="836">
          <cell r="C836" t="str">
            <v>Iesniegts</v>
          </cell>
          <cell r="D836" t="str">
            <v>4.2.2.0/17/I/103</v>
          </cell>
        </row>
        <row r="837">
          <cell r="C837" t="str">
            <v>Iesniegts</v>
          </cell>
          <cell r="D837" t="str">
            <v>4.2.2.0/17/I/104</v>
          </cell>
        </row>
        <row r="838">
          <cell r="C838" t="str">
            <v>Iesniegts</v>
          </cell>
          <cell r="D838" t="str">
            <v>4.2.2.0/17/I/106</v>
          </cell>
        </row>
        <row r="839">
          <cell r="C839" t="str">
            <v>Atsaukts</v>
          </cell>
          <cell r="D839" t="str">
            <v>4.2.2.0/17/I/011</v>
          </cell>
        </row>
        <row r="840">
          <cell r="C840" t="str">
            <v>Apstiprināts</v>
          </cell>
          <cell r="D840" t="str">
            <v>4.2.2.0/17/I/036</v>
          </cell>
        </row>
        <row r="841">
          <cell r="C841" t="str">
            <v>Līgums</v>
          </cell>
          <cell r="D841" t="str">
            <v>4.2.2.0/16/I/002</v>
          </cell>
        </row>
        <row r="842">
          <cell r="C842" t="str">
            <v>Līgums</v>
          </cell>
          <cell r="D842" t="str">
            <v>4.2.2.0/17/I/004</v>
          </cell>
        </row>
        <row r="843">
          <cell r="C843" t="str">
            <v>Līgums</v>
          </cell>
          <cell r="D843" t="str">
            <v>4.2.2.0/17/I/005</v>
          </cell>
        </row>
        <row r="844">
          <cell r="C844" t="str">
            <v>Līgums</v>
          </cell>
          <cell r="D844" t="str">
            <v>4.2.2.0/17/I/006</v>
          </cell>
        </row>
        <row r="845">
          <cell r="C845" t="str">
            <v>Līgums</v>
          </cell>
          <cell r="D845" t="str">
            <v>4.2.2.0/17/I/008</v>
          </cell>
        </row>
        <row r="846">
          <cell r="C846" t="str">
            <v>Līgums</v>
          </cell>
          <cell r="D846" t="str">
            <v>4.2.2.0/17/I/009</v>
          </cell>
        </row>
        <row r="847">
          <cell r="C847" t="str">
            <v>Līgums</v>
          </cell>
          <cell r="D847" t="str">
            <v>4.2.2.0/17/I/012</v>
          </cell>
        </row>
        <row r="848">
          <cell r="C848" t="str">
            <v>Līgums</v>
          </cell>
          <cell r="D848" t="str">
            <v>4.2.2.0/17/I/014</v>
          </cell>
        </row>
        <row r="849">
          <cell r="C849" t="str">
            <v>Līgums</v>
          </cell>
          <cell r="D849" t="str">
            <v>4.2.2.0/17/I/015</v>
          </cell>
        </row>
        <row r="850">
          <cell r="C850" t="str">
            <v>Apstiprināts ar nosacījumu</v>
          </cell>
          <cell r="D850" t="str">
            <v>4.2.2.0/17/I/050</v>
          </cell>
        </row>
        <row r="851">
          <cell r="C851" t="str">
            <v>Apstiprināts ar nosacījumu</v>
          </cell>
          <cell r="D851" t="str">
            <v>4.2.2.0/17/I/051</v>
          </cell>
        </row>
        <row r="852">
          <cell r="C852" t="str">
            <v>Apstiprināts ar nosacījumu</v>
          </cell>
          <cell r="D852" t="str">
            <v>4.2.2.0/17/I/052</v>
          </cell>
        </row>
        <row r="853">
          <cell r="C853" t="str">
            <v>Apstiprināts ar nosacījumu</v>
          </cell>
          <cell r="D853" t="str">
            <v>4.2.2.0/17/I/053</v>
          </cell>
        </row>
        <row r="854">
          <cell r="C854" t="str">
            <v>Apstiprināts ar nosacījumu 2</v>
          </cell>
          <cell r="D854" t="str">
            <v>4.2.2.0/17/I/016</v>
          </cell>
        </row>
        <row r="855">
          <cell r="C855" t="str">
            <v>Apstiprināts ar nosacījumu 2</v>
          </cell>
          <cell r="D855" t="str">
            <v>4.2.2.0/17/I/041</v>
          </cell>
        </row>
        <row r="856">
          <cell r="C856" t="str">
            <v>Noraidīts</v>
          </cell>
          <cell r="D856" t="str">
            <v>4.3.1.0/17/A/012</v>
          </cell>
        </row>
        <row r="857">
          <cell r="C857" t="str">
            <v>Noraidīts</v>
          </cell>
          <cell r="D857" t="str">
            <v>4.3.1.0/17/A/022</v>
          </cell>
        </row>
        <row r="858">
          <cell r="C858" t="str">
            <v>Noraidīts</v>
          </cell>
          <cell r="D858" t="str">
            <v>4.3.1.0/17/A/024</v>
          </cell>
        </row>
        <row r="859">
          <cell r="C859" t="str">
            <v>Noraidīts</v>
          </cell>
          <cell r="D859" t="str">
            <v>4.3.1.0/17/A/025</v>
          </cell>
        </row>
        <row r="860">
          <cell r="C860" t="str">
            <v>Noraidīts</v>
          </cell>
          <cell r="D860" t="str">
            <v>4.3.1.0/17/A/028</v>
          </cell>
        </row>
        <row r="861">
          <cell r="C861" t="str">
            <v>Atsaukts</v>
          </cell>
          <cell r="D861" t="str">
            <v>4.3.1.0/17/A/019</v>
          </cell>
        </row>
        <row r="862">
          <cell r="C862" t="str">
            <v>Atsaukts</v>
          </cell>
          <cell r="D862" t="str">
            <v>4.3.1.0/17/A/051</v>
          </cell>
        </row>
        <row r="863">
          <cell r="C863" t="str">
            <v>Atsaukts</v>
          </cell>
          <cell r="D863" t="str">
            <v>4.3.1.0/17/A/052</v>
          </cell>
        </row>
        <row r="864">
          <cell r="C864" t="str">
            <v>Apstiprināts</v>
          </cell>
          <cell r="D864" t="str">
            <v>4.3.1.0/17/A/057</v>
          </cell>
        </row>
        <row r="865">
          <cell r="C865" t="str">
            <v>Apstiprināts ar nosacījumu</v>
          </cell>
          <cell r="D865" t="str">
            <v>4.3.1.0/17/A/001</v>
          </cell>
        </row>
        <row r="866">
          <cell r="C866" t="str">
            <v>Apstiprināts ar nosacījumu</v>
          </cell>
          <cell r="D866" t="str">
            <v>4.3.1.0/17/A/003</v>
          </cell>
        </row>
        <row r="867">
          <cell r="C867" t="str">
            <v>Apstiprināts ar nosacījumu</v>
          </cell>
          <cell r="D867" t="str">
            <v>4.3.1.0/17/A/004</v>
          </cell>
        </row>
        <row r="868">
          <cell r="C868" t="str">
            <v>Apstiprināts ar nosacījumu</v>
          </cell>
          <cell r="D868" t="str">
            <v>4.3.1.0/17/A/005</v>
          </cell>
        </row>
        <row r="869">
          <cell r="C869" t="str">
            <v>Apstiprināts ar nosacījumu</v>
          </cell>
          <cell r="D869" t="str">
            <v>4.3.1.0/17/A/007</v>
          </cell>
        </row>
        <row r="870">
          <cell r="C870" t="str">
            <v>Apstiprināts ar nosacījumu</v>
          </cell>
          <cell r="D870" t="str">
            <v>4.3.1.0/17/A/011</v>
          </cell>
        </row>
        <row r="871">
          <cell r="C871" t="str">
            <v>Apstiprināts ar nosacījumu</v>
          </cell>
          <cell r="D871" t="str">
            <v>4.3.1.0/17/A/013</v>
          </cell>
        </row>
        <row r="872">
          <cell r="C872" t="str">
            <v>Apstiprināts ar nosacījumu</v>
          </cell>
          <cell r="D872" t="str">
            <v>4.3.1.0/17/A/015</v>
          </cell>
        </row>
        <row r="873">
          <cell r="C873" t="str">
            <v>Apstiprināts ar nosacījumu</v>
          </cell>
          <cell r="D873" t="str">
            <v>4.3.1.0/17/A/016</v>
          </cell>
        </row>
        <row r="874">
          <cell r="C874" t="str">
            <v>Apstiprināts ar nosacījumu</v>
          </cell>
          <cell r="D874" t="str">
            <v>4.3.1.0/17/A/017</v>
          </cell>
        </row>
        <row r="875">
          <cell r="C875" t="str">
            <v>Apstiprināts ar nosacījumu</v>
          </cell>
          <cell r="D875" t="str">
            <v>4.3.1.0/17/A/018</v>
          </cell>
        </row>
        <row r="876">
          <cell r="C876" t="str">
            <v>Apstiprināts ar nosacījumu</v>
          </cell>
          <cell r="D876" t="str">
            <v>4.3.1.0/17/A/020</v>
          </cell>
        </row>
        <row r="877">
          <cell r="C877" t="str">
            <v>Apstiprināts ar nosacījumu</v>
          </cell>
          <cell r="D877" t="str">
            <v>4.3.1.0/17/A/021</v>
          </cell>
        </row>
        <row r="878">
          <cell r="C878" t="str">
            <v>Apstiprināts ar nosacījumu</v>
          </cell>
          <cell r="D878" t="str">
            <v>4.3.1.0/17/A/023</v>
          </cell>
        </row>
        <row r="879">
          <cell r="C879" t="str">
            <v>Apstiprināts ar nosacījumu</v>
          </cell>
          <cell r="D879" t="str">
            <v>4.3.1.0/17/A/026</v>
          </cell>
        </row>
        <row r="880">
          <cell r="C880" t="str">
            <v>Apstiprināts ar nosacījumu</v>
          </cell>
          <cell r="D880" t="str">
            <v>4.3.1.0/17/A/027</v>
          </cell>
        </row>
        <row r="881">
          <cell r="C881" t="str">
            <v>Apstiprināts ar nosacījumu</v>
          </cell>
          <cell r="D881" t="str">
            <v>4.3.1.0/17/A/029</v>
          </cell>
        </row>
        <row r="882">
          <cell r="C882" t="str">
            <v>Apstiprināts ar nosacījumu</v>
          </cell>
          <cell r="D882" t="str">
            <v>4.3.1.0/17/A/030</v>
          </cell>
        </row>
        <row r="883">
          <cell r="C883" t="str">
            <v>Apstiprināts ar nosacījumu</v>
          </cell>
          <cell r="D883" t="str">
            <v>4.3.1.0/17/A/031</v>
          </cell>
        </row>
        <row r="884">
          <cell r="C884" t="str">
            <v>Apstiprināts ar nosacījumu</v>
          </cell>
          <cell r="D884" t="str">
            <v>4.3.1.0/17/A/032</v>
          </cell>
        </row>
        <row r="885">
          <cell r="C885" t="str">
            <v>Apstiprināts ar nosacījumu</v>
          </cell>
          <cell r="D885" t="str">
            <v>4.3.1.0/17/A/033</v>
          </cell>
        </row>
        <row r="886">
          <cell r="C886" t="str">
            <v>Apstiprināts ar nosacījumu</v>
          </cell>
          <cell r="D886" t="str">
            <v>4.3.1.0/17/A/034</v>
          </cell>
        </row>
        <row r="887">
          <cell r="C887" t="str">
            <v>Apstiprināts ar nosacījumu</v>
          </cell>
          <cell r="D887" t="str">
            <v>4.3.1.0/17/A/035</v>
          </cell>
        </row>
        <row r="888">
          <cell r="C888" t="str">
            <v>Apstiprināts ar nosacījumu</v>
          </cell>
          <cell r="D888" t="str">
            <v>4.3.1.0/17/A/036</v>
          </cell>
        </row>
        <row r="889">
          <cell r="C889" t="str">
            <v>Apstiprināts ar nosacījumu</v>
          </cell>
          <cell r="D889" t="str">
            <v>4.3.1.0/17/A/037</v>
          </cell>
        </row>
        <row r="890">
          <cell r="C890" t="str">
            <v>Apstiprināts ar nosacījumu</v>
          </cell>
          <cell r="D890" t="str">
            <v>4.3.1.0/17/A/038</v>
          </cell>
        </row>
        <row r="891">
          <cell r="C891" t="str">
            <v>Apstiprināts ar nosacījumu</v>
          </cell>
          <cell r="D891" t="str">
            <v>4.3.1.0/17/A/039</v>
          </cell>
        </row>
        <row r="892">
          <cell r="C892" t="str">
            <v>Apstiprināts ar nosacījumu</v>
          </cell>
          <cell r="D892" t="str">
            <v>4.3.1.0/17/A/040</v>
          </cell>
        </row>
        <row r="893">
          <cell r="C893" t="str">
            <v>Apstiprināts ar nosacījumu</v>
          </cell>
          <cell r="D893" t="str">
            <v>4.3.1.0/17/A/041</v>
          </cell>
        </row>
        <row r="894">
          <cell r="C894" t="str">
            <v>Apstiprināts ar nosacījumu</v>
          </cell>
          <cell r="D894" t="str">
            <v>4.3.1.0/17/A/042</v>
          </cell>
        </row>
        <row r="895">
          <cell r="C895" t="str">
            <v>Apstiprināts ar nosacījumu</v>
          </cell>
          <cell r="D895" t="str">
            <v>4.3.1.0/17/A/043</v>
          </cell>
        </row>
        <row r="896">
          <cell r="C896" t="str">
            <v>Apstiprināts ar nosacījumu</v>
          </cell>
          <cell r="D896" t="str">
            <v>4.3.1.0/17/A/044</v>
          </cell>
        </row>
        <row r="897">
          <cell r="C897" t="str">
            <v>Apstiprināts ar nosacījumu</v>
          </cell>
          <cell r="D897" t="str">
            <v>4.3.1.0/17/A/045</v>
          </cell>
        </row>
        <row r="898">
          <cell r="C898" t="str">
            <v>Apstiprināts ar nosacījumu</v>
          </cell>
          <cell r="D898" t="str">
            <v>4.3.1.0/17/A/046</v>
          </cell>
        </row>
        <row r="899">
          <cell r="C899" t="str">
            <v>Apstiprināts ar nosacījumu</v>
          </cell>
          <cell r="D899" t="str">
            <v>4.3.1.0/17/A/047</v>
          </cell>
        </row>
        <row r="900">
          <cell r="C900" t="str">
            <v>Apstiprināts ar nosacījumu</v>
          </cell>
          <cell r="D900" t="str">
            <v>4.3.1.0/17/A/048</v>
          </cell>
        </row>
        <row r="901">
          <cell r="C901" t="str">
            <v>Apstiprināts ar nosacījumu</v>
          </cell>
          <cell r="D901" t="str">
            <v>4.3.1.0/17/A/049</v>
          </cell>
        </row>
        <row r="902">
          <cell r="C902" t="str">
            <v>Apstiprināts ar nosacījumu</v>
          </cell>
          <cell r="D902" t="str">
            <v>4.3.1.0/17/A/050</v>
          </cell>
        </row>
        <row r="903">
          <cell r="C903" t="str">
            <v>Apstiprināts ar nosacījumu</v>
          </cell>
          <cell r="D903" t="str">
            <v>4.3.1.0/17/A/053</v>
          </cell>
        </row>
        <row r="904">
          <cell r="C904" t="str">
            <v>Apstiprināts ar nosacījumu</v>
          </cell>
          <cell r="D904" t="str">
            <v>4.3.1.0/17/A/054</v>
          </cell>
        </row>
        <row r="905">
          <cell r="C905" t="str">
            <v>Apstiprināts ar nosacījumu</v>
          </cell>
          <cell r="D905" t="str">
            <v>4.3.1.0/17/A/055</v>
          </cell>
        </row>
        <row r="906">
          <cell r="C906" t="str">
            <v>Apstiprināts ar nosacījumu</v>
          </cell>
          <cell r="D906" t="str">
            <v>4.3.1.0/17/A/056</v>
          </cell>
        </row>
        <row r="907">
          <cell r="C907" t="str">
            <v>Apstiprināts ar nosacījumu</v>
          </cell>
          <cell r="D907" t="str">
            <v>4.3.1.0/17/A/058</v>
          </cell>
        </row>
        <row r="908">
          <cell r="C908" t="str">
            <v>Apstiprināts ar nosacījumu</v>
          </cell>
          <cell r="D908" t="str">
            <v>4.3.1.0/17/A/059</v>
          </cell>
        </row>
        <row r="909">
          <cell r="C909" t="str">
            <v>Apstiprināts ar nosacījumu</v>
          </cell>
          <cell r="D909" t="str">
            <v>4.3.1.0/17/A/060</v>
          </cell>
        </row>
        <row r="910">
          <cell r="C910" t="str">
            <v>Apstiprināts ar nosacījumu</v>
          </cell>
          <cell r="D910" t="str">
            <v>4.3.1.0/17/A/061</v>
          </cell>
        </row>
        <row r="911">
          <cell r="C911" t="str">
            <v>Apstiprināts ar nosacījumu</v>
          </cell>
          <cell r="D911" t="str">
            <v>4.3.1.0/17/A/062</v>
          </cell>
        </row>
        <row r="912">
          <cell r="C912" t="str">
            <v>Apstiprināts ar nosacījumu</v>
          </cell>
          <cell r="D912" t="str">
            <v>4.3.1.0/17/A/063</v>
          </cell>
        </row>
        <row r="913">
          <cell r="C913" t="str">
            <v>Apstiprināts ar nosacījumu</v>
          </cell>
          <cell r="D913" t="str">
            <v>4.3.1.0/17/A/064</v>
          </cell>
        </row>
        <row r="914">
          <cell r="C914" t="str">
            <v>Apstiprināts ar nosacījumu</v>
          </cell>
          <cell r="D914" t="str">
            <v>4.3.1.0/17/A/065</v>
          </cell>
        </row>
        <row r="915">
          <cell r="C915" t="str">
            <v>Apstiprināts ar nosacījumu</v>
          </cell>
          <cell r="D915" t="str">
            <v>4.3.1.0/17/A/066</v>
          </cell>
        </row>
        <row r="916">
          <cell r="C916" t="str">
            <v>Apstiprināts ar nosacījumu</v>
          </cell>
          <cell r="D916" t="str">
            <v>4.3.1.0/17/A/067</v>
          </cell>
        </row>
        <row r="917">
          <cell r="C917" t="str">
            <v>Apstiprināts ar nosacījumu</v>
          </cell>
          <cell r="D917" t="str">
            <v>4.3.1.0/17/A/068</v>
          </cell>
        </row>
        <row r="918">
          <cell r="C918" t="str">
            <v>Apstiprināts ar nosacījumu</v>
          </cell>
          <cell r="D918" t="str">
            <v>4.3.1.0/17/A/069</v>
          </cell>
        </row>
        <row r="919">
          <cell r="C919" t="str">
            <v>Apstiprināts ar nosacījumu</v>
          </cell>
          <cell r="D919" t="str">
            <v>4.3.1.0/17/A/070</v>
          </cell>
        </row>
        <row r="920">
          <cell r="C920" t="str">
            <v>Apstiprināts ar nosacījumu</v>
          </cell>
          <cell r="D920" t="str">
            <v>4.3.1.0/17/A/071</v>
          </cell>
        </row>
        <row r="921">
          <cell r="C921" t="str">
            <v>Apstiprināts ar nosacījumu</v>
          </cell>
          <cell r="D921" t="str">
            <v>4.3.1.0/17/A/072</v>
          </cell>
        </row>
        <row r="922">
          <cell r="C922" t="str">
            <v>Apstiprināts ar nosacījumu</v>
          </cell>
          <cell r="D922" t="str">
            <v>4.3.1.0/17/A/073</v>
          </cell>
        </row>
        <row r="923">
          <cell r="C923" t="str">
            <v>Apstiprināts ar nosacījumu</v>
          </cell>
          <cell r="D923" t="str">
            <v>4.3.1.0/17/A/074</v>
          </cell>
        </row>
        <row r="924">
          <cell r="C924" t="str">
            <v>Apstiprināts ar nosacījumu</v>
          </cell>
          <cell r="D924" t="str">
            <v>4.3.1.0/17/A/075</v>
          </cell>
        </row>
        <row r="925">
          <cell r="C925" t="str">
            <v>Apstiprināts ar nosacījumu</v>
          </cell>
          <cell r="D925" t="str">
            <v>4.3.1.0/17/A/076</v>
          </cell>
        </row>
        <row r="926">
          <cell r="C926" t="str">
            <v>Apstiprināts ar nosacījumu</v>
          </cell>
          <cell r="D926" t="str">
            <v>4.3.1.0/17/A/077</v>
          </cell>
        </row>
        <row r="927">
          <cell r="C927" t="str">
            <v>Apstiprināts ar nosacījumu</v>
          </cell>
          <cell r="D927" t="str">
            <v>4.3.1.0/17/A/078</v>
          </cell>
        </row>
        <row r="928">
          <cell r="C928" t="str">
            <v>Apstiprināts ar nosacījumu</v>
          </cell>
          <cell r="D928" t="str">
            <v>4.3.1.0/17/A/079</v>
          </cell>
        </row>
        <row r="929">
          <cell r="C929" t="str">
            <v>Apstiprināts ar nosacījumu</v>
          </cell>
          <cell r="D929" t="str">
            <v>4.3.1.0/17/A/080</v>
          </cell>
        </row>
        <row r="930">
          <cell r="C930" t="str">
            <v>Apstiprināts ar nosacījumu</v>
          </cell>
          <cell r="D930" t="str">
            <v>4.3.1.0/17/A/081</v>
          </cell>
        </row>
        <row r="931">
          <cell r="C931" t="str">
            <v>Apstiprināts ar nosacījumu</v>
          </cell>
          <cell r="D931" t="str">
            <v>4.3.1.0/17/A/082</v>
          </cell>
        </row>
        <row r="932">
          <cell r="C932" t="str">
            <v>Apstiprināts ar nosacījumu</v>
          </cell>
          <cell r="D932" t="str">
            <v>4.3.1.0/17/A/083</v>
          </cell>
        </row>
        <row r="933">
          <cell r="C933" t="str">
            <v>Apstiprināts ar nosacījumu</v>
          </cell>
          <cell r="D933" t="str">
            <v>4.3.1.0/17/A/084</v>
          </cell>
        </row>
        <row r="934">
          <cell r="C934" t="str">
            <v>Apstiprināts ar nosacījumu</v>
          </cell>
          <cell r="D934" t="str">
            <v>4.3.1.0/17/A/085</v>
          </cell>
        </row>
        <row r="935">
          <cell r="C935" t="str">
            <v>Iesniegti precizējumi</v>
          </cell>
          <cell r="D935" t="str">
            <v>4.3.1.0/17/A/002</v>
          </cell>
        </row>
        <row r="936">
          <cell r="C936" t="str">
            <v>Iesniegti precizējumi</v>
          </cell>
          <cell r="D936" t="str">
            <v>4.3.1.0/17/A/006</v>
          </cell>
        </row>
        <row r="937">
          <cell r="C937" t="str">
            <v>Iesniegti precizējumi</v>
          </cell>
          <cell r="D937" t="str">
            <v>4.3.1.0/17/A/008</v>
          </cell>
        </row>
        <row r="938">
          <cell r="C938" t="str">
            <v>Iesniegti precizējumi</v>
          </cell>
          <cell r="D938" t="str">
            <v>4.3.1.0/17/A/009</v>
          </cell>
        </row>
        <row r="939">
          <cell r="C939" t="str">
            <v>Iesniegti precizējumi</v>
          </cell>
          <cell r="D939" t="str">
            <v>4.3.1.0/17/A/010</v>
          </cell>
        </row>
        <row r="940">
          <cell r="C940" t="str">
            <v>Iesniegti precizējumi</v>
          </cell>
          <cell r="D940" t="str">
            <v>4.3.1.0/17/A/014</v>
          </cell>
        </row>
        <row r="941">
          <cell r="C941" t="str">
            <v>Līgums</v>
          </cell>
          <cell r="D941" t="str">
            <v>4.4.1.0/16/I/001</v>
          </cell>
        </row>
        <row r="942">
          <cell r="C942" t="str">
            <v>Līgums</v>
          </cell>
          <cell r="D942" t="str">
            <v>4.5.1.1/16/I/001</v>
          </cell>
        </row>
        <row r="943">
          <cell r="C943" t="str">
            <v>Līgums</v>
          </cell>
          <cell r="D943" t="str">
            <v>4.5.1.1/16/I/002</v>
          </cell>
        </row>
        <row r="944">
          <cell r="C944" t="str">
            <v>Līgums</v>
          </cell>
          <cell r="D944" t="str">
            <v>4.5.1.1/16/I/003</v>
          </cell>
        </row>
        <row r="945">
          <cell r="C945" t="str">
            <v>Iesniegts</v>
          </cell>
          <cell r="D945" t="str">
            <v>4.5.1.2/17/I/004</v>
          </cell>
        </row>
        <row r="946">
          <cell r="C946" t="str">
            <v>Iesniegts</v>
          </cell>
          <cell r="D946" t="str">
            <v>4.5.1.2/17/I/005</v>
          </cell>
        </row>
        <row r="947">
          <cell r="C947" t="str">
            <v>Iesniegts</v>
          </cell>
          <cell r="D947" t="str">
            <v>4.5.1.2/17/I/006</v>
          </cell>
        </row>
        <row r="948">
          <cell r="C948" t="str">
            <v>Līgums</v>
          </cell>
          <cell r="D948" t="str">
            <v>4.5.1.2/17/I/002</v>
          </cell>
        </row>
        <row r="949">
          <cell r="C949" t="str">
            <v>Apstiprināts ar nosacījumu</v>
          </cell>
          <cell r="D949" t="str">
            <v>4.5.1.2/17/I/003</v>
          </cell>
        </row>
        <row r="950">
          <cell r="C950" t="str">
            <v>Apstiprināts ar nosacījumu 2</v>
          </cell>
          <cell r="D950" t="str">
            <v>4.5.1.2/17/I/001</v>
          </cell>
        </row>
        <row r="951">
          <cell r="C951" t="str">
            <v>Pabeigts</v>
          </cell>
          <cell r="D951" t="str">
            <v>5.1.1.0/15/I/001</v>
          </cell>
        </row>
        <row r="952">
          <cell r="C952" t="str">
            <v>Iesniegts</v>
          </cell>
          <cell r="D952" t="str">
            <v>5.1.1.0/17/I/006</v>
          </cell>
        </row>
        <row r="953">
          <cell r="C953" t="str">
            <v>Iesniegts</v>
          </cell>
          <cell r="D953" t="str">
            <v>5.1.1.0/17/I/007</v>
          </cell>
        </row>
        <row r="954">
          <cell r="C954" t="str">
            <v>Iesniegts</v>
          </cell>
          <cell r="D954" t="str">
            <v>5.1.1.0/17/I/008</v>
          </cell>
        </row>
        <row r="955">
          <cell r="C955" t="str">
            <v>Līgums</v>
          </cell>
          <cell r="D955" t="str">
            <v>5.1.1.0/17/I/001</v>
          </cell>
        </row>
        <row r="956">
          <cell r="C956" t="str">
            <v>Līgums</v>
          </cell>
          <cell r="D956" t="str">
            <v>5.1.1.0/17/I/002</v>
          </cell>
        </row>
        <row r="957">
          <cell r="C957" t="str">
            <v>Apstiprināts ar nosacījumu</v>
          </cell>
          <cell r="D957" t="str">
            <v>5.1.1.0/17/I/003</v>
          </cell>
        </row>
        <row r="958">
          <cell r="C958" t="str">
            <v>Apstiprināts ar nosacījumu</v>
          </cell>
          <cell r="D958" t="str">
            <v>5.1.1.0/17/I/004</v>
          </cell>
        </row>
        <row r="959">
          <cell r="C959" t="str">
            <v>Apstiprināts ar nosacījumu</v>
          </cell>
          <cell r="D959" t="str">
            <v>5.1.1.0/17/I/005</v>
          </cell>
        </row>
        <row r="960">
          <cell r="C960" t="str">
            <v>Iesniegts</v>
          </cell>
          <cell r="D960" t="str">
            <v>5.1.2.0/17/I/011</v>
          </cell>
        </row>
        <row r="961">
          <cell r="C961" t="str">
            <v>Līgums</v>
          </cell>
          <cell r="D961" t="str">
            <v>5.1.2.0/16/I/001</v>
          </cell>
        </row>
        <row r="962">
          <cell r="C962" t="str">
            <v>Līgums</v>
          </cell>
          <cell r="D962" t="str">
            <v>5.1.2.0/16/I/002</v>
          </cell>
        </row>
        <row r="963">
          <cell r="C963" t="str">
            <v>Līgums</v>
          </cell>
          <cell r="D963" t="str">
            <v>5.1.2.0/16/I/003</v>
          </cell>
        </row>
        <row r="964">
          <cell r="C964" t="str">
            <v>Līgums</v>
          </cell>
          <cell r="D964" t="str">
            <v>5.1.2.0/16/I/004</v>
          </cell>
        </row>
        <row r="965">
          <cell r="C965" t="str">
            <v>Līgums</v>
          </cell>
          <cell r="D965" t="str">
            <v>5.1.2.0/16/I/005</v>
          </cell>
        </row>
        <row r="966">
          <cell r="C966" t="str">
            <v>Līgums</v>
          </cell>
          <cell r="D966" t="str">
            <v>5.1.2.0/16/I/006</v>
          </cell>
        </row>
        <row r="967">
          <cell r="C967" t="str">
            <v>Līgums</v>
          </cell>
          <cell r="D967" t="str">
            <v>5.1.2.0/17/I/001</v>
          </cell>
        </row>
        <row r="968">
          <cell r="C968" t="str">
            <v>Līgums</v>
          </cell>
          <cell r="D968" t="str">
            <v>5.1.2.0/17/I/002</v>
          </cell>
        </row>
        <row r="969">
          <cell r="C969" t="str">
            <v>Līgums</v>
          </cell>
          <cell r="D969" t="str">
            <v>5.1.2.0/17/I/003</v>
          </cell>
        </row>
        <row r="970">
          <cell r="C970" t="str">
            <v>Līgums</v>
          </cell>
          <cell r="D970" t="str">
            <v>5.1.2.0/17/I/004</v>
          </cell>
        </row>
        <row r="971">
          <cell r="C971" t="str">
            <v>Līgums</v>
          </cell>
          <cell r="D971" t="str">
            <v>5.1.2.0/17/I/005</v>
          </cell>
        </row>
        <row r="972">
          <cell r="C972" t="str">
            <v>Apstiprināts ar nosacījumu</v>
          </cell>
          <cell r="D972" t="str">
            <v>5.1.2.0/17/I/007</v>
          </cell>
        </row>
        <row r="973">
          <cell r="C973" t="str">
            <v>Iesniegti precizējumi</v>
          </cell>
          <cell r="D973" t="str">
            <v>5.1.2.0/17/I/006</v>
          </cell>
        </row>
        <row r="974">
          <cell r="C974" t="str">
            <v>Iesniegti precizējumi</v>
          </cell>
          <cell r="D974" t="str">
            <v>5.1.2.0/17/I/008</v>
          </cell>
        </row>
        <row r="975">
          <cell r="C975" t="str">
            <v>Iesniegti precizējumi</v>
          </cell>
          <cell r="D975" t="str">
            <v>5.1.2.0/17/I/009</v>
          </cell>
        </row>
        <row r="976">
          <cell r="C976" t="str">
            <v>Iesniegti precizējumi</v>
          </cell>
          <cell r="D976" t="str">
            <v>5.1.2.0/17/I/010</v>
          </cell>
        </row>
        <row r="977">
          <cell r="C977" t="str">
            <v>Apstiprināts</v>
          </cell>
          <cell r="D977" t="str">
            <v>5.2.1.2/17/A/001</v>
          </cell>
        </row>
        <row r="978">
          <cell r="C978" t="str">
            <v>Apstiprināts</v>
          </cell>
          <cell r="D978" t="str">
            <v>5.2.1.2/17/A/002</v>
          </cell>
        </row>
        <row r="979">
          <cell r="C979" t="str">
            <v>Apstiprināts</v>
          </cell>
          <cell r="D979" t="str">
            <v>5.2.1.2/17/A/003</v>
          </cell>
        </row>
        <row r="980">
          <cell r="C980" t="str">
            <v>Apstiprināts</v>
          </cell>
          <cell r="D980" t="str">
            <v>5.2.1.2/17/A/004</v>
          </cell>
        </row>
        <row r="981">
          <cell r="C981" t="str">
            <v>Apstiprināts</v>
          </cell>
          <cell r="D981" t="str">
            <v>5.2.1.2/17/A/005</v>
          </cell>
        </row>
        <row r="982">
          <cell r="C982" t="str">
            <v>Noraidīts</v>
          </cell>
          <cell r="D982" t="str">
            <v>5.2.1.2/17/A/006</v>
          </cell>
        </row>
        <row r="983">
          <cell r="C983" t="str">
            <v>Noraidīts</v>
          </cell>
          <cell r="D983" t="str">
            <v>5.2.1.2/17/A/007</v>
          </cell>
        </row>
        <row r="984">
          <cell r="C984" t="str">
            <v>Apstiprināts ar nosacījumu</v>
          </cell>
          <cell r="D984" t="str">
            <v>5.2.1.2/17/A/008</v>
          </cell>
        </row>
        <row r="985">
          <cell r="C985" t="str">
            <v>Noraidīts</v>
          </cell>
          <cell r="D985" t="str">
            <v>5.2.1.1/17/A/001</v>
          </cell>
        </row>
        <row r="986">
          <cell r="C986" t="str">
            <v>Noraidīts</v>
          </cell>
          <cell r="D986" t="str">
            <v>5.2.1.1/17/A/003</v>
          </cell>
        </row>
        <row r="987">
          <cell r="C987" t="str">
            <v>Noraidīts</v>
          </cell>
          <cell r="D987" t="str">
            <v>5.2.1.1/17/A/005</v>
          </cell>
        </row>
        <row r="988">
          <cell r="C988" t="str">
            <v>Noraidīts</v>
          </cell>
          <cell r="D988" t="str">
            <v>5.2.1.1/17/A/008</v>
          </cell>
        </row>
        <row r="989">
          <cell r="C989" t="str">
            <v>Noraidīts</v>
          </cell>
          <cell r="D989" t="str">
            <v>5.2.1.1/17/A/009</v>
          </cell>
        </row>
        <row r="990">
          <cell r="C990" t="str">
            <v>Līgums</v>
          </cell>
          <cell r="D990" t="str">
            <v>5.2.1.1/17/A/002</v>
          </cell>
        </row>
        <row r="991">
          <cell r="C991" t="str">
            <v>Līgums</v>
          </cell>
          <cell r="D991" t="str">
            <v>5.2.1.1/17/A/004</v>
          </cell>
        </row>
        <row r="992">
          <cell r="C992" t="str">
            <v>Līgums</v>
          </cell>
          <cell r="D992" t="str">
            <v>5.2.1.1/17/A/006</v>
          </cell>
        </row>
        <row r="993">
          <cell r="C993" t="str">
            <v>Līgums</v>
          </cell>
          <cell r="D993" t="str">
            <v>5.2.1.1/17/A/007</v>
          </cell>
        </row>
        <row r="994">
          <cell r="C994" t="str">
            <v>Līgums</v>
          </cell>
          <cell r="D994" t="str">
            <v>5.3.1.0/16/I/001</v>
          </cell>
        </row>
        <row r="995">
          <cell r="C995" t="str">
            <v>Līgums</v>
          </cell>
          <cell r="D995" t="str">
            <v>5.3.1.0/16/I/002</v>
          </cell>
        </row>
        <row r="996">
          <cell r="C996" t="str">
            <v>Līgums</v>
          </cell>
          <cell r="D996" t="str">
            <v>5.3.1.0/16/I/003</v>
          </cell>
        </row>
        <row r="997">
          <cell r="C997" t="str">
            <v>Līgums</v>
          </cell>
          <cell r="D997" t="str">
            <v>5.3.1.0/16/I/004</v>
          </cell>
        </row>
        <row r="998">
          <cell r="C998" t="str">
            <v>Līgums</v>
          </cell>
          <cell r="D998" t="str">
            <v>5.3.1.0/16/I/005</v>
          </cell>
        </row>
        <row r="999">
          <cell r="C999" t="str">
            <v>Līgums</v>
          </cell>
          <cell r="D999" t="str">
            <v>5.3.1.0/16/I/006</v>
          </cell>
        </row>
        <row r="1000">
          <cell r="C1000" t="str">
            <v>Līgums</v>
          </cell>
          <cell r="D1000" t="str">
            <v>5.3.1.0/16/I/007</v>
          </cell>
        </row>
        <row r="1001">
          <cell r="C1001" t="str">
            <v>Līgums</v>
          </cell>
          <cell r="D1001" t="str">
            <v>5.3.1.0/16/I/008</v>
          </cell>
        </row>
        <row r="1002">
          <cell r="C1002" t="str">
            <v>Līgums</v>
          </cell>
          <cell r="D1002" t="str">
            <v>5.3.1.0/16/I/009</v>
          </cell>
        </row>
        <row r="1003">
          <cell r="C1003" t="str">
            <v>Līgums</v>
          </cell>
          <cell r="D1003" t="str">
            <v>5.3.1.0/16/I/010</v>
          </cell>
        </row>
        <row r="1004">
          <cell r="C1004" t="str">
            <v>Līgums</v>
          </cell>
          <cell r="D1004" t="str">
            <v>5.3.1.0/16/I/011</v>
          </cell>
        </row>
        <row r="1005">
          <cell r="C1005" t="str">
            <v>Līgums</v>
          </cell>
          <cell r="D1005" t="str">
            <v>5.3.1.0/16/I/012</v>
          </cell>
        </row>
        <row r="1006">
          <cell r="C1006" t="str">
            <v>Līgums</v>
          </cell>
          <cell r="D1006" t="str">
            <v>5.3.1.0/16/I/013</v>
          </cell>
        </row>
        <row r="1007">
          <cell r="C1007" t="str">
            <v>Līgums</v>
          </cell>
          <cell r="D1007" t="str">
            <v>5.3.1.0/16/I/014</v>
          </cell>
        </row>
        <row r="1008">
          <cell r="C1008" t="str">
            <v>Līgums</v>
          </cell>
          <cell r="D1008" t="str">
            <v>5.3.1.0/16/I/015</v>
          </cell>
        </row>
        <row r="1009">
          <cell r="C1009" t="str">
            <v>Apstiprināts</v>
          </cell>
          <cell r="D1009" t="str">
            <v>5.3.1.0/17/I/007</v>
          </cell>
        </row>
        <row r="1010">
          <cell r="C1010" t="str">
            <v>Apstiprināts</v>
          </cell>
          <cell r="D1010" t="str">
            <v>5.3.1.0/17/I/011</v>
          </cell>
        </row>
        <row r="1011">
          <cell r="C1011" t="str">
            <v>Apstiprināts</v>
          </cell>
          <cell r="D1011" t="str">
            <v>5.3.1.0/17/I/013</v>
          </cell>
        </row>
        <row r="1012">
          <cell r="C1012" t="str">
            <v>Apstiprināts</v>
          </cell>
          <cell r="D1012" t="str">
            <v>5.3.1.0/17/I/019</v>
          </cell>
        </row>
        <row r="1013">
          <cell r="C1013" t="str">
            <v>Līgums</v>
          </cell>
          <cell r="D1013" t="str">
            <v>5.3.1.0/17/I/001</v>
          </cell>
        </row>
        <row r="1014">
          <cell r="C1014" t="str">
            <v>Līgums</v>
          </cell>
          <cell r="D1014" t="str">
            <v>5.3.1.0/17/I/002</v>
          </cell>
        </row>
        <row r="1015">
          <cell r="C1015" t="str">
            <v>Līgums</v>
          </cell>
          <cell r="D1015" t="str">
            <v>5.3.1.0/17/I/003</v>
          </cell>
        </row>
        <row r="1016">
          <cell r="C1016" t="str">
            <v>Līgums</v>
          </cell>
          <cell r="D1016" t="str">
            <v>5.3.1.0/17/I/004</v>
          </cell>
        </row>
        <row r="1017">
          <cell r="C1017" t="str">
            <v>Līgums</v>
          </cell>
          <cell r="D1017" t="str">
            <v>5.3.1.0/17/I/010</v>
          </cell>
        </row>
        <row r="1018">
          <cell r="C1018" t="str">
            <v>Līgums</v>
          </cell>
          <cell r="D1018" t="str">
            <v>5.3.1.0/17/I/016</v>
          </cell>
        </row>
        <row r="1019">
          <cell r="C1019" t="str">
            <v>Līgums</v>
          </cell>
          <cell r="D1019" t="str">
            <v>5.3.1.0/17/I/017</v>
          </cell>
        </row>
        <row r="1020">
          <cell r="C1020" t="str">
            <v>Līgums</v>
          </cell>
          <cell r="D1020" t="str">
            <v>5.3.1.0/17/I/018</v>
          </cell>
        </row>
        <row r="1021">
          <cell r="C1021" t="str">
            <v>Līgums</v>
          </cell>
          <cell r="D1021" t="str">
            <v>5.3.1.0/17/I/027</v>
          </cell>
        </row>
        <row r="1022">
          <cell r="C1022" t="str">
            <v>Apstiprināts ar nosacījumu</v>
          </cell>
          <cell r="D1022" t="str">
            <v>5.3.1.0/17/I/030</v>
          </cell>
        </row>
        <row r="1023">
          <cell r="C1023" t="str">
            <v>Apstiprināts ar nosacījumu 2</v>
          </cell>
          <cell r="D1023" t="str">
            <v>5.3.1.0/17/I/005</v>
          </cell>
        </row>
        <row r="1024">
          <cell r="C1024" t="str">
            <v>Apstiprināts ar nosacījumu 2</v>
          </cell>
          <cell r="D1024" t="str">
            <v>5.3.1.0/17/I/008</v>
          </cell>
        </row>
        <row r="1025">
          <cell r="C1025" t="str">
            <v>Apstiprināts ar nosacījumu 2</v>
          </cell>
          <cell r="D1025" t="str">
            <v>5.3.1.0/17/I/020</v>
          </cell>
        </row>
        <row r="1026">
          <cell r="C1026" t="str">
            <v>Apstiprināts ar nosacījumu 2</v>
          </cell>
          <cell r="D1026" t="str">
            <v>5.3.1.0/17/I/025</v>
          </cell>
        </row>
        <row r="1027">
          <cell r="C1027" t="str">
            <v>Iesniegti precizējumi</v>
          </cell>
          <cell r="D1027" t="str">
            <v>5.3.1.0/17/I/006</v>
          </cell>
        </row>
        <row r="1028">
          <cell r="C1028" t="str">
            <v>Iesniegti precizējumi</v>
          </cell>
          <cell r="D1028" t="str">
            <v>5.3.1.0/17/I/009</v>
          </cell>
        </row>
        <row r="1029">
          <cell r="C1029" t="str">
            <v>Iesniegti precizējumi</v>
          </cell>
          <cell r="D1029" t="str">
            <v>5.3.1.0/17/I/012</v>
          </cell>
        </row>
        <row r="1030">
          <cell r="C1030" t="str">
            <v>Iesniegti precizējumi</v>
          </cell>
          <cell r="D1030" t="str">
            <v>5.3.1.0/17/I/014</v>
          </cell>
        </row>
        <row r="1031">
          <cell r="C1031" t="str">
            <v>Iesniegti precizējumi</v>
          </cell>
          <cell r="D1031" t="str">
            <v>5.3.1.0/17/I/021</v>
          </cell>
        </row>
        <row r="1032">
          <cell r="C1032" t="str">
            <v>Iesniegti precizējumi</v>
          </cell>
          <cell r="D1032" t="str">
            <v>5.3.1.0/17/I/022</v>
          </cell>
        </row>
        <row r="1033">
          <cell r="C1033" t="str">
            <v>Iesniegti precizējumi</v>
          </cell>
          <cell r="D1033" t="str">
            <v>5.3.1.0/17/I/024</v>
          </cell>
        </row>
        <row r="1034">
          <cell r="C1034" t="str">
            <v>Iesniegti precizējumi</v>
          </cell>
          <cell r="D1034" t="str">
            <v>5.3.1.0/17/I/026</v>
          </cell>
        </row>
        <row r="1035">
          <cell r="C1035" t="str">
            <v>Iesniegti precizējumi</v>
          </cell>
          <cell r="D1035" t="str">
            <v>5.3.1.0/17/I/028</v>
          </cell>
        </row>
        <row r="1036">
          <cell r="C1036" t="str">
            <v>Iesniegti precizējumi</v>
          </cell>
          <cell r="D1036" t="str">
            <v>5.3.1.0/17/I/029</v>
          </cell>
        </row>
        <row r="1037">
          <cell r="C1037" t="str">
            <v>Iesniegti precizējumi</v>
          </cell>
          <cell r="D1037" t="str">
            <v>5.3.1.0/17/I/031</v>
          </cell>
        </row>
        <row r="1038">
          <cell r="C1038" t="str">
            <v>Iesniegti precizējumi 2</v>
          </cell>
          <cell r="D1038" t="str">
            <v>5.3.1.0/17/I/015</v>
          </cell>
        </row>
        <row r="1039">
          <cell r="C1039" t="str">
            <v>Iesniegti precizējumi 2</v>
          </cell>
          <cell r="D1039" t="str">
            <v>5.3.1.0/17/I/023</v>
          </cell>
        </row>
        <row r="1040">
          <cell r="C1040" t="str">
            <v>Noraidīts</v>
          </cell>
          <cell r="D1040" t="str">
            <v>5.4.1.1/17/A/001</v>
          </cell>
        </row>
        <row r="1041">
          <cell r="C1041" t="str">
            <v>Noraidīts</v>
          </cell>
          <cell r="D1041" t="str">
            <v>5.4.1.1/17/A/002</v>
          </cell>
        </row>
        <row r="1042">
          <cell r="C1042" t="str">
            <v>Noraidīts</v>
          </cell>
          <cell r="D1042" t="str">
            <v>5.4.1.1/17/A/003</v>
          </cell>
        </row>
        <row r="1043">
          <cell r="C1043" t="str">
            <v>Noraidīts</v>
          </cell>
          <cell r="D1043" t="str">
            <v>5.4.1.1/17/A/005</v>
          </cell>
        </row>
        <row r="1044">
          <cell r="C1044" t="str">
            <v>Noraidīts</v>
          </cell>
          <cell r="D1044" t="str">
            <v>5.4.1.1/17/A/007</v>
          </cell>
        </row>
        <row r="1045">
          <cell r="C1045" t="str">
            <v>Noraidīts</v>
          </cell>
          <cell r="D1045" t="str">
            <v>5.4.1.1/17/A/008</v>
          </cell>
        </row>
        <row r="1046">
          <cell r="C1046" t="str">
            <v>Noraidīts</v>
          </cell>
          <cell r="D1046" t="str">
            <v>5.4.1.1/17/A/010</v>
          </cell>
        </row>
        <row r="1047">
          <cell r="C1047" t="str">
            <v>Noraidīts</v>
          </cell>
          <cell r="D1047" t="str">
            <v>5.4.1.1/17/A/012</v>
          </cell>
        </row>
        <row r="1048">
          <cell r="C1048" t="str">
            <v>Noraidīts</v>
          </cell>
          <cell r="D1048" t="str">
            <v>5.4.1.1/17/A/013</v>
          </cell>
        </row>
        <row r="1049">
          <cell r="C1049" t="str">
            <v>Noraidīts</v>
          </cell>
          <cell r="D1049" t="str">
            <v>5.4.1.1/17/A/016</v>
          </cell>
        </row>
        <row r="1050">
          <cell r="C1050" t="str">
            <v>Noraidīts</v>
          </cell>
          <cell r="D1050" t="str">
            <v>5.4.1.1/17/A/017</v>
          </cell>
        </row>
        <row r="1051">
          <cell r="C1051" t="str">
            <v>Noraidīts</v>
          </cell>
          <cell r="D1051" t="str">
            <v>5.4.1.1/17/A/019</v>
          </cell>
        </row>
        <row r="1052">
          <cell r="C1052" t="str">
            <v>Noraidīts</v>
          </cell>
          <cell r="D1052" t="str">
            <v>5.4.1.1/17/A/023</v>
          </cell>
        </row>
        <row r="1053">
          <cell r="C1053" t="str">
            <v>Noraidīts</v>
          </cell>
          <cell r="D1053" t="str">
            <v>5.4.1.1/17/A/025</v>
          </cell>
        </row>
        <row r="1054">
          <cell r="C1054" t="str">
            <v>Noraidīts</v>
          </cell>
          <cell r="D1054" t="str">
            <v>5.4.1.1/17/A/026</v>
          </cell>
        </row>
        <row r="1055">
          <cell r="C1055" t="str">
            <v>Noraidīts</v>
          </cell>
          <cell r="D1055" t="str">
            <v>5.4.1.1/17/A/028</v>
          </cell>
        </row>
        <row r="1056">
          <cell r="C1056" t="str">
            <v>Noraidīts</v>
          </cell>
          <cell r="D1056" t="str">
            <v>5.4.1.1/17/A/029</v>
          </cell>
        </row>
        <row r="1057">
          <cell r="C1057" t="str">
            <v>Noraidīts</v>
          </cell>
          <cell r="D1057" t="str">
            <v>5.4.1.1/17/A/031</v>
          </cell>
        </row>
        <row r="1058">
          <cell r="C1058" t="str">
            <v>Apstiprināts</v>
          </cell>
          <cell r="D1058" t="str">
            <v>5.4.1.1/17/A/020</v>
          </cell>
        </row>
        <row r="1059">
          <cell r="C1059" t="str">
            <v>Līgums</v>
          </cell>
          <cell r="D1059" t="str">
            <v>5.4.1.1/17/A/004</v>
          </cell>
        </row>
        <row r="1060">
          <cell r="C1060" t="str">
            <v>Līgums</v>
          </cell>
          <cell r="D1060" t="str">
            <v>5.4.1.1/17/A/006</v>
          </cell>
        </row>
        <row r="1061">
          <cell r="C1061" t="str">
            <v>Līgums</v>
          </cell>
          <cell r="D1061" t="str">
            <v>5.4.1.1/17/A/009</v>
          </cell>
        </row>
        <row r="1062">
          <cell r="C1062" t="str">
            <v>Līgums</v>
          </cell>
          <cell r="D1062" t="str">
            <v>5.4.1.1/17/A/011</v>
          </cell>
        </row>
        <row r="1063">
          <cell r="C1063" t="str">
            <v>Līgums</v>
          </cell>
          <cell r="D1063" t="str">
            <v>5.4.1.1/17/A/014</v>
          </cell>
        </row>
        <row r="1064">
          <cell r="C1064" t="str">
            <v>Līgums</v>
          </cell>
          <cell r="D1064" t="str">
            <v>5.4.1.1/17/A/015</v>
          </cell>
        </row>
        <row r="1065">
          <cell r="C1065" t="str">
            <v>Līgums</v>
          </cell>
          <cell r="D1065" t="str">
            <v>5.4.1.1/17/A/018</v>
          </cell>
        </row>
        <row r="1066">
          <cell r="C1066" t="str">
            <v>Līgums</v>
          </cell>
          <cell r="D1066" t="str">
            <v>5.4.1.1/17/A/021</v>
          </cell>
        </row>
        <row r="1067">
          <cell r="C1067" t="str">
            <v>Līgums</v>
          </cell>
          <cell r="D1067" t="str">
            <v>5.4.1.1/17/A/022</v>
          </cell>
        </row>
        <row r="1068">
          <cell r="C1068" t="str">
            <v>Līgums</v>
          </cell>
          <cell r="D1068" t="str">
            <v>5.4.1.1/17/A/024</v>
          </cell>
        </row>
        <row r="1069">
          <cell r="C1069" t="str">
            <v>Līgums</v>
          </cell>
          <cell r="D1069" t="str">
            <v>5.4.1.1/17/A/027</v>
          </cell>
        </row>
        <row r="1070">
          <cell r="C1070" t="str">
            <v>Līgums</v>
          </cell>
          <cell r="D1070" t="str">
            <v>5.4.1.1/17/A/030</v>
          </cell>
        </row>
        <row r="1071">
          <cell r="C1071" t="str">
            <v>Līgums</v>
          </cell>
          <cell r="D1071" t="str">
            <v>5.4.2.1/16/I/001</v>
          </cell>
        </row>
        <row r="1072">
          <cell r="C1072" t="str">
            <v>Apstiprināts</v>
          </cell>
          <cell r="D1072" t="str">
            <v>5.4.2.2/17/I/001</v>
          </cell>
        </row>
        <row r="1073">
          <cell r="C1073" t="str">
            <v>Līgums</v>
          </cell>
          <cell r="D1073" t="str">
            <v>5.4.2.2/17/I/002</v>
          </cell>
        </row>
        <row r="1074">
          <cell r="C1074" t="str">
            <v>Apstiprināts</v>
          </cell>
          <cell r="D1074" t="str">
            <v>5.5.1.0/17/I/002</v>
          </cell>
        </row>
        <row r="1075">
          <cell r="C1075" t="str">
            <v>Līgums</v>
          </cell>
          <cell r="D1075" t="str">
            <v>5.5.1.0/17/I/001</v>
          </cell>
        </row>
        <row r="1076">
          <cell r="C1076" t="str">
            <v>Apstiprināts ar nosacījumu</v>
          </cell>
          <cell r="D1076" t="str">
            <v>5.5.1.0/17/I/004</v>
          </cell>
        </row>
        <row r="1077">
          <cell r="C1077" t="str">
            <v>Apstiprināts ar nosacījumu</v>
          </cell>
          <cell r="D1077" t="str">
            <v>5.5.1.0/17/I/005</v>
          </cell>
        </row>
        <row r="1078">
          <cell r="C1078" t="str">
            <v>Apstiprināts ar nosacījumu</v>
          </cell>
          <cell r="D1078" t="str">
            <v>5.5.1.0/17/I/008</v>
          </cell>
        </row>
        <row r="1079">
          <cell r="C1079" t="str">
            <v>Iesniegti precizējumi</v>
          </cell>
          <cell r="D1079" t="str">
            <v>5.5.1.0/17/I/007</v>
          </cell>
        </row>
        <row r="1080">
          <cell r="C1080" t="str">
            <v>Iesniegts</v>
          </cell>
          <cell r="D1080" t="str">
            <v>5.5.1.0/17/I/009</v>
          </cell>
        </row>
        <row r="1081">
          <cell r="C1081" t="str">
            <v>Apstiprināts ar nosacījumu</v>
          </cell>
          <cell r="D1081" t="str">
            <v>5.5.1.0/17/I/006</v>
          </cell>
        </row>
        <row r="1082">
          <cell r="C1082" t="str">
            <v>Iesniegti precizējumi</v>
          </cell>
          <cell r="D1082" t="str">
            <v>5.5.1.0/17/I/003</v>
          </cell>
        </row>
        <row r="1083">
          <cell r="C1083" t="str">
            <v>Līgums</v>
          </cell>
          <cell r="D1083" t="str">
            <v>5.6.1.0/17/I/001</v>
          </cell>
        </row>
        <row r="1084">
          <cell r="C1084" t="str">
            <v>Līgums</v>
          </cell>
          <cell r="D1084" t="str">
            <v>5.6.1.0/17/I/002</v>
          </cell>
        </row>
        <row r="1085">
          <cell r="C1085" t="str">
            <v>Iesniegts</v>
          </cell>
          <cell r="D1085" t="str">
            <v>5.6.2.0/17/I/028</v>
          </cell>
        </row>
        <row r="1086">
          <cell r="C1086" t="str">
            <v>Iesniegts</v>
          </cell>
          <cell r="D1086" t="str">
            <v>5.6.2.0/17/I/029</v>
          </cell>
        </row>
        <row r="1087">
          <cell r="C1087" t="str">
            <v>Līgums</v>
          </cell>
          <cell r="D1087" t="str">
            <v>5.6.2.0/17/I/002</v>
          </cell>
        </row>
        <row r="1088">
          <cell r="C1088" t="str">
            <v>Līgums</v>
          </cell>
          <cell r="D1088" t="str">
            <v>5.6.2.0/17/I/005</v>
          </cell>
        </row>
        <row r="1089">
          <cell r="C1089" t="str">
            <v>Apstiprināts ar nosacījumu 2</v>
          </cell>
          <cell r="D1089" t="str">
            <v>5.6.2.0/16/I/012</v>
          </cell>
        </row>
        <row r="1090">
          <cell r="C1090" t="str">
            <v>Iesniegti precizējumi</v>
          </cell>
          <cell r="D1090" t="str">
            <v>5.6.2.0/16/I/021</v>
          </cell>
        </row>
        <row r="1091">
          <cell r="C1091" t="str">
            <v>Iesniegts</v>
          </cell>
          <cell r="D1091" t="str">
            <v>5.6.2.0/17/I/015</v>
          </cell>
        </row>
        <row r="1092">
          <cell r="C1092" t="str">
            <v>Iesniegts</v>
          </cell>
          <cell r="D1092" t="str">
            <v>5.6.2.0/17/I/016</v>
          </cell>
        </row>
        <row r="1093">
          <cell r="C1093" t="str">
            <v>Iesniegts</v>
          </cell>
          <cell r="D1093" t="str">
            <v>5.6.2.0/17/I/017</v>
          </cell>
        </row>
        <row r="1094">
          <cell r="C1094" t="str">
            <v>Iesniegts</v>
          </cell>
          <cell r="D1094" t="str">
            <v>5.6.2.0/17/I/018</v>
          </cell>
        </row>
        <row r="1095">
          <cell r="C1095" t="str">
            <v>Iesniegts</v>
          </cell>
          <cell r="D1095" t="str">
            <v>5.6.2.0/17/I/019</v>
          </cell>
        </row>
        <row r="1096">
          <cell r="C1096" t="str">
            <v>Iesniegts</v>
          </cell>
          <cell r="D1096" t="str">
            <v>5.6.2.0/17/I/023</v>
          </cell>
        </row>
        <row r="1097">
          <cell r="C1097" t="str">
            <v>Iesniegts</v>
          </cell>
          <cell r="D1097" t="str">
            <v>5.6.2.0/17/I/025</v>
          </cell>
        </row>
        <row r="1098">
          <cell r="C1098" t="str">
            <v>Iesniegts</v>
          </cell>
          <cell r="D1098" t="str">
            <v>5.6.2.0/17/I/026</v>
          </cell>
        </row>
        <row r="1099">
          <cell r="C1099" t="str">
            <v>Apstiprināts</v>
          </cell>
          <cell r="D1099" t="str">
            <v>5.6.2.0/16/I/013</v>
          </cell>
        </row>
        <row r="1100">
          <cell r="C1100" t="str">
            <v>Apstiprināts</v>
          </cell>
          <cell r="D1100" t="str">
            <v>5.6.2.0/17/I/004</v>
          </cell>
        </row>
        <row r="1101">
          <cell r="C1101" t="str">
            <v>Līgums</v>
          </cell>
          <cell r="D1101" t="str">
            <v>5.6.2.0/16/I/001</v>
          </cell>
        </row>
        <row r="1102">
          <cell r="C1102" t="str">
            <v>Līgums</v>
          </cell>
          <cell r="D1102" t="str">
            <v>5.6.2.0/16/I/004</v>
          </cell>
        </row>
        <row r="1103">
          <cell r="C1103" t="str">
            <v>Līgums</v>
          </cell>
          <cell r="D1103" t="str">
            <v>5.6.2.0/16/I/005</v>
          </cell>
        </row>
        <row r="1104">
          <cell r="C1104" t="str">
            <v>Līgums</v>
          </cell>
          <cell r="D1104" t="str">
            <v>5.6.2.0/16/I/007</v>
          </cell>
        </row>
        <row r="1105">
          <cell r="C1105" t="str">
            <v>Līgums</v>
          </cell>
          <cell r="D1105" t="str">
            <v>5.6.2.0/16/I/008</v>
          </cell>
        </row>
        <row r="1106">
          <cell r="C1106" t="str">
            <v>Līgums</v>
          </cell>
          <cell r="D1106" t="str">
            <v>5.6.2.0/16/I/009</v>
          </cell>
        </row>
        <row r="1107">
          <cell r="C1107" t="str">
            <v>Līgums</v>
          </cell>
          <cell r="D1107" t="str">
            <v>5.6.2.0/16/I/010</v>
          </cell>
        </row>
        <row r="1108">
          <cell r="C1108" t="str">
            <v>Līgums</v>
          </cell>
          <cell r="D1108" t="str">
            <v>5.6.2.0/16/I/011</v>
          </cell>
        </row>
        <row r="1109">
          <cell r="C1109" t="str">
            <v>Līgums</v>
          </cell>
          <cell r="D1109" t="str">
            <v>5.6.2.0/16/I/015</v>
          </cell>
        </row>
        <row r="1110">
          <cell r="C1110" t="str">
            <v>Līgums</v>
          </cell>
          <cell r="D1110" t="str">
            <v>5.6.2.0/16/I/016</v>
          </cell>
        </row>
        <row r="1111">
          <cell r="C1111" t="str">
            <v>Līgums</v>
          </cell>
          <cell r="D1111" t="str">
            <v>5.6.2.0/16/I/017</v>
          </cell>
        </row>
        <row r="1112">
          <cell r="C1112" t="str">
            <v>Līgums</v>
          </cell>
          <cell r="D1112" t="str">
            <v>5.6.2.0/16/I/019</v>
          </cell>
        </row>
        <row r="1113">
          <cell r="C1113" t="str">
            <v>Līgums</v>
          </cell>
          <cell r="D1113" t="str">
            <v>5.6.2.0/16/I/020</v>
          </cell>
        </row>
        <row r="1114">
          <cell r="C1114" t="str">
            <v>Līgums</v>
          </cell>
          <cell r="D1114" t="str">
            <v>5.6.2.0/16/I/022</v>
          </cell>
        </row>
        <row r="1115">
          <cell r="C1115" t="str">
            <v>Līgums</v>
          </cell>
          <cell r="D1115" t="str">
            <v>5.6.2.0/16/I/023</v>
          </cell>
        </row>
        <row r="1116">
          <cell r="C1116" t="str">
            <v>Līgums</v>
          </cell>
          <cell r="D1116" t="str">
            <v>5.6.2.0/17/I/001</v>
          </cell>
        </row>
        <row r="1117">
          <cell r="C1117" t="str">
            <v>Līgums</v>
          </cell>
          <cell r="D1117" t="str">
            <v>5.6.2.0/17/I/007</v>
          </cell>
        </row>
        <row r="1118">
          <cell r="C1118" t="str">
            <v>Apstiprināts ar nosacījumu</v>
          </cell>
          <cell r="D1118" t="str">
            <v>5.6.2.0/17/I/008</v>
          </cell>
        </row>
        <row r="1119">
          <cell r="C1119" t="str">
            <v>Apstiprināts ar nosacījumu</v>
          </cell>
          <cell r="D1119" t="str">
            <v>5.6.2.0/17/I/009</v>
          </cell>
        </row>
        <row r="1120">
          <cell r="C1120" t="str">
            <v>Apstiprināts ar nosacījumu</v>
          </cell>
          <cell r="D1120" t="str">
            <v>5.6.2.0/17/I/010</v>
          </cell>
        </row>
        <row r="1121">
          <cell r="C1121" t="str">
            <v>Apstiprināts ar nosacījumu</v>
          </cell>
          <cell r="D1121" t="str">
            <v>5.6.2.0/17/I/011</v>
          </cell>
        </row>
        <row r="1122">
          <cell r="C1122" t="str">
            <v>Apstiprināts ar nosacījumu</v>
          </cell>
          <cell r="D1122" t="str">
            <v>5.6.2.0/17/I/012</v>
          </cell>
        </row>
        <row r="1123">
          <cell r="C1123" t="str">
            <v>Apstiprināts ar nosacījumu</v>
          </cell>
          <cell r="D1123" t="str">
            <v>5.6.2.0/17/I/013</v>
          </cell>
        </row>
        <row r="1124">
          <cell r="C1124" t="str">
            <v>Apstiprināts ar nosacījumu</v>
          </cell>
          <cell r="D1124" t="str">
            <v>5.6.2.0/17/I/014</v>
          </cell>
        </row>
        <row r="1125">
          <cell r="C1125" t="str">
            <v>Apstiprināts ar nosacījumu</v>
          </cell>
          <cell r="D1125" t="str">
            <v>5.6.2.0/17/I/020</v>
          </cell>
        </row>
        <row r="1126">
          <cell r="C1126" t="str">
            <v>Apstiprināts ar nosacījumu</v>
          </cell>
          <cell r="D1126" t="str">
            <v>5.6.2.0/17/I/021</v>
          </cell>
        </row>
        <row r="1127">
          <cell r="C1127" t="str">
            <v>Apstiprināts ar nosacījumu</v>
          </cell>
          <cell r="D1127" t="str">
            <v>5.6.2.0/17/I/027</v>
          </cell>
        </row>
        <row r="1128">
          <cell r="C1128" t="str">
            <v>Apstiprināts ar nosacījumu 2</v>
          </cell>
          <cell r="D1128" t="str">
            <v>5.6.2.0/17/I/006</v>
          </cell>
        </row>
        <row r="1129">
          <cell r="C1129" t="str">
            <v>Iesniegts</v>
          </cell>
          <cell r="D1129" t="str">
            <v>5.6.2.0/17/I/022</v>
          </cell>
        </row>
        <row r="1130">
          <cell r="C1130" t="str">
            <v>Iesniegts</v>
          </cell>
          <cell r="D1130" t="str">
            <v>5.6.2.0/17/I/024</v>
          </cell>
        </row>
        <row r="1131">
          <cell r="C1131" t="str">
            <v>Apstiprināts</v>
          </cell>
          <cell r="D1131" t="str">
            <v>5.6.2.0/17/I/003</v>
          </cell>
        </row>
        <row r="1132">
          <cell r="C1132" t="str">
            <v>Līgums</v>
          </cell>
          <cell r="D1132" t="str">
            <v>5.6.2.0/16/I/002</v>
          </cell>
        </row>
        <row r="1133">
          <cell r="C1133" t="str">
            <v>Līgums</v>
          </cell>
          <cell r="D1133" t="str">
            <v>5.6.2.0/16/I/003</v>
          </cell>
        </row>
        <row r="1134">
          <cell r="C1134" t="str">
            <v>Līgums</v>
          </cell>
          <cell r="D1134" t="str">
            <v>5.6.2.0/16/I/006</v>
          </cell>
        </row>
        <row r="1135">
          <cell r="C1135" t="str">
            <v>Līgums</v>
          </cell>
          <cell r="D1135" t="str">
            <v>5.6.2.0/16/I/018</v>
          </cell>
        </row>
        <row r="1136">
          <cell r="C1136" t="str">
            <v>Iesniegti precizējumi 2</v>
          </cell>
          <cell r="D1136" t="str">
            <v>5.6.2.0/16/I/014</v>
          </cell>
        </row>
        <row r="1137">
          <cell r="C1137" t="str">
            <v>Līgums</v>
          </cell>
          <cell r="D1137" t="str">
            <v>5.6.3.0/17/I/001</v>
          </cell>
        </row>
        <row r="1138">
          <cell r="C1138" t="str">
            <v>Iesniegts</v>
          </cell>
          <cell r="D1138" t="str">
            <v>6.1.1.0/17/I/005</v>
          </cell>
        </row>
        <row r="1139">
          <cell r="C1139" t="str">
            <v>Iesniegts</v>
          </cell>
          <cell r="D1139" t="str">
            <v>6.1.1.0/17/I/006</v>
          </cell>
        </row>
        <row r="1140">
          <cell r="C1140" t="str">
            <v>Atsaukts</v>
          </cell>
          <cell r="D1140" t="str">
            <v>6.1.1.0/16/I/001</v>
          </cell>
        </row>
        <row r="1141">
          <cell r="C1141" t="str">
            <v>Apstiprināts</v>
          </cell>
          <cell r="D1141" t="str">
            <v>6.1.1.0/17/I/003</v>
          </cell>
        </row>
        <row r="1142">
          <cell r="C1142" t="str">
            <v>Līgums</v>
          </cell>
          <cell r="D1142" t="str">
            <v>6.1.1.0/17/I/001</v>
          </cell>
        </row>
        <row r="1143">
          <cell r="C1143" t="str">
            <v>Līgums</v>
          </cell>
          <cell r="D1143" t="str">
            <v>6.1.1.0/17/I/002</v>
          </cell>
        </row>
        <row r="1144">
          <cell r="C1144" t="str">
            <v>Apstiprināts ar nosacījumu</v>
          </cell>
          <cell r="D1144" t="str">
            <v>6.1.1.0/17/I/004</v>
          </cell>
        </row>
        <row r="1145">
          <cell r="C1145" t="str">
            <v>Līgums</v>
          </cell>
          <cell r="D1145" t="str">
            <v>6.1.2.0/16/I/001</v>
          </cell>
        </row>
        <row r="1146">
          <cell r="C1146" t="str">
            <v>Iesniegts</v>
          </cell>
          <cell r="D1146" t="str">
            <v>6.1.3.1/17/I/001</v>
          </cell>
        </row>
        <row r="1147">
          <cell r="C1147" t="str">
            <v>Līgums</v>
          </cell>
          <cell r="D1147" t="str">
            <v>6.1.3.1/16/I/001</v>
          </cell>
        </row>
        <row r="1148">
          <cell r="C1148" t="str">
            <v>Iesniegts</v>
          </cell>
          <cell r="D1148" t="str">
            <v>6.1.4.2/17/I/006</v>
          </cell>
        </row>
        <row r="1149">
          <cell r="C1149" t="str">
            <v>Iesniegts</v>
          </cell>
          <cell r="D1149" t="str">
            <v>6.1.4.2/17/I/007</v>
          </cell>
        </row>
        <row r="1150">
          <cell r="C1150" t="str">
            <v>Iesniegts</v>
          </cell>
          <cell r="D1150" t="str">
            <v>6.1.4.2/17/I/008</v>
          </cell>
        </row>
        <row r="1151">
          <cell r="C1151" t="str">
            <v>Apstiprināts</v>
          </cell>
          <cell r="D1151" t="str">
            <v>6.1.4.2/17/I/005</v>
          </cell>
        </row>
        <row r="1152">
          <cell r="C1152" t="str">
            <v>Līgums</v>
          </cell>
          <cell r="D1152" t="str">
            <v>6.1.4.2/17/I/001</v>
          </cell>
        </row>
        <row r="1153">
          <cell r="C1153" t="str">
            <v>Līgums</v>
          </cell>
          <cell r="D1153" t="str">
            <v>6.1.4.2/17/I/002</v>
          </cell>
        </row>
        <row r="1154">
          <cell r="C1154" t="str">
            <v>Līgums</v>
          </cell>
          <cell r="D1154" t="str">
            <v>6.1.4.2/17/I/003</v>
          </cell>
        </row>
        <row r="1155">
          <cell r="C1155" t="str">
            <v>Apstiprināts ar nosacījumu 2</v>
          </cell>
          <cell r="D1155" t="str">
            <v>6.1.4.2/17/I/004</v>
          </cell>
        </row>
        <row r="1156">
          <cell r="C1156" t="str">
            <v>Līgums</v>
          </cell>
          <cell r="D1156" t="str">
            <v>6.1.5.0/15/I/002</v>
          </cell>
        </row>
        <row r="1157">
          <cell r="C1157" t="str">
            <v>Līgums</v>
          </cell>
          <cell r="D1157" t="str">
            <v>6.1.5.0/15/I/003</v>
          </cell>
        </row>
        <row r="1158">
          <cell r="C1158" t="str">
            <v>Līgums</v>
          </cell>
          <cell r="D1158" t="str">
            <v>6.1.5.0/15/I/010</v>
          </cell>
        </row>
        <row r="1159">
          <cell r="C1159" t="str">
            <v>Līgums</v>
          </cell>
          <cell r="D1159" t="str">
            <v>6.1.5.0/15/I/011</v>
          </cell>
        </row>
        <row r="1160">
          <cell r="C1160" t="str">
            <v>Līgums</v>
          </cell>
          <cell r="D1160" t="str">
            <v>6.1.5.0/15/I/012</v>
          </cell>
        </row>
        <row r="1161">
          <cell r="C1161" t="str">
            <v>Līgums</v>
          </cell>
          <cell r="D1161" t="str">
            <v>6.1.5.0/16/I/001</v>
          </cell>
        </row>
        <row r="1162">
          <cell r="C1162" t="str">
            <v>Līgums</v>
          </cell>
          <cell r="D1162" t="str">
            <v>6.1.5.0/16/I/002</v>
          </cell>
        </row>
        <row r="1163">
          <cell r="C1163" t="str">
            <v>Līgums</v>
          </cell>
          <cell r="D1163" t="str">
            <v>6.1.5.0/16/I/003</v>
          </cell>
        </row>
        <row r="1164">
          <cell r="C1164" t="str">
            <v>Līgums</v>
          </cell>
          <cell r="D1164" t="str">
            <v>6.1.5.0/17/I/001</v>
          </cell>
        </row>
        <row r="1165">
          <cell r="C1165" t="str">
            <v>Līgums</v>
          </cell>
          <cell r="D1165" t="str">
            <v>6.1.5.0/17/I/002</v>
          </cell>
        </row>
        <row r="1166">
          <cell r="C1166" t="str">
            <v>Līgums</v>
          </cell>
          <cell r="D1166" t="str">
            <v>6.1.5.0/17/I/003</v>
          </cell>
        </row>
        <row r="1167">
          <cell r="C1167" t="str">
            <v>Pabeigts</v>
          </cell>
          <cell r="D1167" t="str">
            <v>6.1.5.0/15/I/001</v>
          </cell>
        </row>
        <row r="1168">
          <cell r="C1168" t="str">
            <v>Pabeigts</v>
          </cell>
          <cell r="D1168" t="str">
            <v>6.1.5.0/15/I/004</v>
          </cell>
        </row>
        <row r="1169">
          <cell r="C1169" t="str">
            <v>Pabeigts</v>
          </cell>
          <cell r="D1169" t="str">
            <v>6.1.5.0/15/I/005</v>
          </cell>
        </row>
        <row r="1170">
          <cell r="C1170" t="str">
            <v>Pabeigts</v>
          </cell>
          <cell r="D1170" t="str">
            <v>6.1.5.0/15/I/006</v>
          </cell>
        </row>
        <row r="1171">
          <cell r="C1171" t="str">
            <v>Pabeigts</v>
          </cell>
          <cell r="D1171" t="str">
            <v>6.1.5.0/15/I/007</v>
          </cell>
        </row>
        <row r="1172">
          <cell r="C1172" t="str">
            <v>Pabeigts</v>
          </cell>
          <cell r="D1172" t="str">
            <v>6.1.5.0/15/I/008</v>
          </cell>
        </row>
        <row r="1173">
          <cell r="C1173" t="str">
            <v>Pabeigts</v>
          </cell>
          <cell r="D1173" t="str">
            <v>6.1.5.0/15/I/009</v>
          </cell>
        </row>
        <row r="1174">
          <cell r="C1174" t="str">
            <v>Atsaukts</v>
          </cell>
          <cell r="D1174" t="str">
            <v>6.2.1.1/17/I/001</v>
          </cell>
        </row>
        <row r="1175">
          <cell r="C1175" t="str">
            <v>Līgums</v>
          </cell>
          <cell r="D1175" t="str">
            <v>6.2.1.2/16/I/001</v>
          </cell>
        </row>
        <row r="1176">
          <cell r="C1176" t="str">
            <v>Līgums</v>
          </cell>
          <cell r="D1176" t="str">
            <v>6.2.1.2/16/I/002</v>
          </cell>
        </row>
        <row r="1177">
          <cell r="C1177" t="str">
            <v>Līgums</v>
          </cell>
          <cell r="D1177" t="str">
            <v>6.2.1.2/16/I/003</v>
          </cell>
        </row>
        <row r="1178">
          <cell r="C1178" t="str">
            <v>Iesniegts</v>
          </cell>
          <cell r="D1178" t="str">
            <v>6.3.1.0/17/I/007</v>
          </cell>
        </row>
        <row r="1179">
          <cell r="C1179" t="str">
            <v>Iesniegts</v>
          </cell>
          <cell r="D1179" t="str">
            <v>6.3.1.0/17/I/008</v>
          </cell>
        </row>
        <row r="1180">
          <cell r="C1180" t="str">
            <v>Iesniegts</v>
          </cell>
          <cell r="D1180" t="str">
            <v>6.3.1.0/17/I/009</v>
          </cell>
        </row>
        <row r="1181">
          <cell r="C1181" t="str">
            <v>Iesniegts</v>
          </cell>
          <cell r="D1181" t="str">
            <v>6.3.1.0/17/I/010</v>
          </cell>
        </row>
        <row r="1182">
          <cell r="C1182" t="str">
            <v>Iesniegts</v>
          </cell>
          <cell r="D1182" t="str">
            <v>6.3.1.0/17/I/011</v>
          </cell>
        </row>
        <row r="1183">
          <cell r="C1183" t="str">
            <v>Līgums</v>
          </cell>
          <cell r="D1183" t="str">
            <v>6.3.1.0/16/I/001</v>
          </cell>
        </row>
        <row r="1184">
          <cell r="C1184" t="str">
            <v>Līgums</v>
          </cell>
          <cell r="D1184" t="str">
            <v>6.3.1.0/16/I/003</v>
          </cell>
        </row>
        <row r="1185">
          <cell r="C1185" t="str">
            <v>Līgums</v>
          </cell>
          <cell r="D1185" t="str">
            <v>6.3.1.0/16/I/005</v>
          </cell>
        </row>
        <row r="1186">
          <cell r="C1186" t="str">
            <v>Līgums</v>
          </cell>
          <cell r="D1186" t="str">
            <v>6.3.1.0/16/I/006</v>
          </cell>
        </row>
        <row r="1187">
          <cell r="C1187" t="str">
            <v>Līgums</v>
          </cell>
          <cell r="D1187" t="str">
            <v>6.3.1.0/16/I/008</v>
          </cell>
        </row>
        <row r="1188">
          <cell r="C1188" t="str">
            <v>Līgums</v>
          </cell>
          <cell r="D1188" t="str">
            <v>6.3.1.0/16/I/010</v>
          </cell>
        </row>
        <row r="1189">
          <cell r="C1189" t="str">
            <v>Līgums</v>
          </cell>
          <cell r="D1189" t="str">
            <v>6.3.1.0/16/I/011</v>
          </cell>
        </row>
        <row r="1190">
          <cell r="C1190" t="str">
            <v>Līgums</v>
          </cell>
          <cell r="D1190" t="str">
            <v>6.3.1.0/16/I/012</v>
          </cell>
        </row>
        <row r="1191">
          <cell r="C1191" t="str">
            <v>Līgums</v>
          </cell>
          <cell r="D1191" t="str">
            <v>6.3.1.0/16/I/013</v>
          </cell>
        </row>
        <row r="1192">
          <cell r="C1192" t="str">
            <v>Līgums</v>
          </cell>
          <cell r="D1192" t="str">
            <v>6.3.1.0/16/I/014</v>
          </cell>
        </row>
        <row r="1193">
          <cell r="C1193" t="str">
            <v>Līgums</v>
          </cell>
          <cell r="D1193" t="str">
            <v>6.3.1.0/16/I/015</v>
          </cell>
        </row>
        <row r="1194">
          <cell r="C1194" t="str">
            <v>Līgums</v>
          </cell>
          <cell r="D1194" t="str">
            <v>6.3.1.0/16/I/016</v>
          </cell>
        </row>
        <row r="1195">
          <cell r="C1195" t="str">
            <v>Līgums</v>
          </cell>
          <cell r="D1195" t="str">
            <v>6.3.1.0/16/I/017</v>
          </cell>
        </row>
        <row r="1196">
          <cell r="C1196" t="str">
            <v>Līgums</v>
          </cell>
          <cell r="D1196" t="str">
            <v>6.3.1.0/16/I/018</v>
          </cell>
        </row>
        <row r="1197">
          <cell r="C1197" t="str">
            <v>Līgums</v>
          </cell>
          <cell r="D1197" t="str">
            <v>6.3.1.0/16/I/019</v>
          </cell>
        </row>
        <row r="1198">
          <cell r="C1198" t="str">
            <v>Līgums</v>
          </cell>
          <cell r="D1198" t="str">
            <v>6.3.1.0/16/I/020</v>
          </cell>
        </row>
        <row r="1199">
          <cell r="C1199" t="str">
            <v>Līgums</v>
          </cell>
          <cell r="D1199" t="str">
            <v>6.3.1.0/17/I/001</v>
          </cell>
        </row>
        <row r="1200">
          <cell r="C1200" t="str">
            <v>Līgums</v>
          </cell>
          <cell r="D1200" t="str">
            <v>6.3.1.0/17/I/002</v>
          </cell>
        </row>
        <row r="1201">
          <cell r="C1201" t="str">
            <v>Līgums</v>
          </cell>
          <cell r="D1201" t="str">
            <v>6.3.1.0/17/I/003</v>
          </cell>
        </row>
        <row r="1202">
          <cell r="C1202" t="str">
            <v>Līgums</v>
          </cell>
          <cell r="D1202" t="str">
            <v>6.3.1.0/17/I/004</v>
          </cell>
        </row>
        <row r="1203">
          <cell r="C1203" t="str">
            <v>Līgums</v>
          </cell>
          <cell r="D1203" t="str">
            <v>6.3.1.0/17/I/005</v>
          </cell>
        </row>
        <row r="1204">
          <cell r="C1204" t="str">
            <v>Līgums</v>
          </cell>
          <cell r="D1204" t="str">
            <v>6.3.1.0/17/I/006</v>
          </cell>
        </row>
        <row r="1205">
          <cell r="C1205" t="str">
            <v>Pabeigts</v>
          </cell>
          <cell r="D1205" t="str">
            <v>6.3.1.0/16/I/002</v>
          </cell>
        </row>
        <row r="1206">
          <cell r="C1206" t="str">
            <v>Pabeigts</v>
          </cell>
          <cell r="D1206" t="str">
            <v>6.3.1.0/16/I/004</v>
          </cell>
        </row>
        <row r="1207">
          <cell r="C1207" t="str">
            <v>Pabeigts</v>
          </cell>
          <cell r="D1207" t="str">
            <v>6.3.1.0/16/I/007</v>
          </cell>
        </row>
        <row r="1208">
          <cell r="C1208" t="str">
            <v>Pabeigts</v>
          </cell>
          <cell r="D1208" t="str">
            <v>6.3.1.0/16/I/009</v>
          </cell>
        </row>
        <row r="1209">
          <cell r="C1209" t="str">
            <v>Līgums</v>
          </cell>
          <cell r="D1209" t="str">
            <v>7.1.1.0/15/I/001</v>
          </cell>
        </row>
        <row r="1210">
          <cell r="C1210" t="str">
            <v>Līgums</v>
          </cell>
          <cell r="D1210" t="str">
            <v>7.1.2.1/15/I/001</v>
          </cell>
        </row>
        <row r="1211">
          <cell r="C1211" t="str">
            <v>Līgums</v>
          </cell>
          <cell r="D1211" t="str">
            <v>7.1.2.2/16/I/001</v>
          </cell>
        </row>
        <row r="1212">
          <cell r="C1212" t="str">
            <v>Līgums</v>
          </cell>
          <cell r="D1212" t="str">
            <v>7.2.1.1/15/I/001</v>
          </cell>
        </row>
        <row r="1213">
          <cell r="C1213" t="str">
            <v>Līgums</v>
          </cell>
          <cell r="D1213" t="str">
            <v>7.2.1.2/15/I/001</v>
          </cell>
        </row>
        <row r="1214">
          <cell r="C1214" t="str">
            <v>Līgums</v>
          </cell>
          <cell r="D1214" t="str">
            <v>7.3.1.0/16/I/001</v>
          </cell>
        </row>
        <row r="1215">
          <cell r="C1215" t="str">
            <v>Līgums</v>
          </cell>
          <cell r="D1215" t="str">
            <v>7.3.2.0/16/I/001</v>
          </cell>
        </row>
        <row r="1216">
          <cell r="C1216" t="str">
            <v>Līgums</v>
          </cell>
          <cell r="D1216" t="str">
            <v>8.1.1.0/17/I/001</v>
          </cell>
        </row>
        <row r="1217">
          <cell r="C1217" t="str">
            <v>Līgums</v>
          </cell>
          <cell r="D1217" t="str">
            <v>8.1.1.0/17/I/002</v>
          </cell>
        </row>
        <row r="1218">
          <cell r="C1218" t="str">
            <v>Līgums</v>
          </cell>
          <cell r="D1218" t="str">
            <v>8.1.1.0/17/I/003</v>
          </cell>
        </row>
        <row r="1219">
          <cell r="C1219" t="str">
            <v>Līgums</v>
          </cell>
          <cell r="D1219" t="str">
            <v>8.1.1.0/17/I/004</v>
          </cell>
        </row>
        <row r="1220">
          <cell r="C1220" t="str">
            <v>Līgums</v>
          </cell>
          <cell r="D1220" t="str">
            <v>8.1.1.0/17/I/005</v>
          </cell>
        </row>
        <row r="1221">
          <cell r="C1221" t="str">
            <v>Līgums</v>
          </cell>
          <cell r="D1221" t="str">
            <v>8.1.1.0/17/I/006</v>
          </cell>
        </row>
        <row r="1222">
          <cell r="C1222" t="str">
            <v>Līgums</v>
          </cell>
          <cell r="D1222" t="str">
            <v>8.1.1.0/17/I/007</v>
          </cell>
        </row>
        <row r="1223">
          <cell r="C1223" t="str">
            <v>Līgums</v>
          </cell>
          <cell r="D1223" t="str">
            <v>8.1.1.0/17/I/008</v>
          </cell>
        </row>
        <row r="1224">
          <cell r="C1224" t="str">
            <v>Līgums</v>
          </cell>
          <cell r="D1224" t="str">
            <v>8.1.1.0/17/I/009</v>
          </cell>
        </row>
        <row r="1225">
          <cell r="C1225" t="str">
            <v>Līgums</v>
          </cell>
          <cell r="D1225" t="str">
            <v>8.1.1.0/17/I/010</v>
          </cell>
        </row>
        <row r="1226">
          <cell r="C1226" t="str">
            <v>Līgums</v>
          </cell>
          <cell r="D1226" t="str">
            <v>8.1.1.0/17/I/012</v>
          </cell>
        </row>
        <row r="1227">
          <cell r="C1227" t="str">
            <v>Līgums</v>
          </cell>
          <cell r="D1227" t="str">
            <v>8.1.1.0/17/I/013</v>
          </cell>
        </row>
        <row r="1228">
          <cell r="C1228" t="str">
            <v>Līgums</v>
          </cell>
          <cell r="D1228" t="str">
            <v>8.1.1.0/17/I/014</v>
          </cell>
        </row>
        <row r="1229">
          <cell r="C1229" t="str">
            <v>Apstiprināts ar nosacījumu 2</v>
          </cell>
          <cell r="D1229" t="str">
            <v>8.1.1.0/17/I/011</v>
          </cell>
        </row>
        <row r="1230">
          <cell r="C1230" t="str">
            <v>Iesniegts</v>
          </cell>
          <cell r="D1230" t="str">
            <v>8.1.2.0/17/I/020</v>
          </cell>
        </row>
        <row r="1231">
          <cell r="C1231" t="str">
            <v>Iesniegts</v>
          </cell>
          <cell r="D1231" t="str">
            <v>8.1.2.0/17/I/021</v>
          </cell>
        </row>
        <row r="1232">
          <cell r="C1232" t="str">
            <v>Iesniegts</v>
          </cell>
          <cell r="D1232" t="str">
            <v>8.1.2.0/17/I/023</v>
          </cell>
        </row>
        <row r="1233">
          <cell r="C1233" t="str">
            <v>Iesniegts</v>
          </cell>
          <cell r="D1233" t="str">
            <v>8.1.2.0/17/I/024</v>
          </cell>
        </row>
        <row r="1234">
          <cell r="C1234" t="str">
            <v>Iesniegts</v>
          </cell>
          <cell r="D1234" t="str">
            <v>8.1.2.0/17/I/026</v>
          </cell>
        </row>
        <row r="1235">
          <cell r="C1235" t="str">
            <v>Iesniegts</v>
          </cell>
          <cell r="D1235" t="str">
            <v>8.1.2.0/17/I/029</v>
          </cell>
        </row>
        <row r="1236">
          <cell r="C1236" t="str">
            <v>Iesniegts</v>
          </cell>
          <cell r="D1236" t="str">
            <v>8.1.2.0/17/I/027</v>
          </cell>
        </row>
        <row r="1237">
          <cell r="C1237" t="str">
            <v>Atsaukts</v>
          </cell>
          <cell r="D1237" t="str">
            <v>8.1.2.0/17/I/022</v>
          </cell>
        </row>
        <row r="1238">
          <cell r="C1238" t="str">
            <v>Līgums</v>
          </cell>
          <cell r="D1238" t="str">
            <v>8.1.2.0/17/I/002</v>
          </cell>
        </row>
        <row r="1239">
          <cell r="C1239" t="str">
            <v>Līgums</v>
          </cell>
          <cell r="D1239" t="str">
            <v>8.1.2.0/17/I/003</v>
          </cell>
        </row>
        <row r="1240">
          <cell r="C1240" t="str">
            <v>Līgums</v>
          </cell>
          <cell r="D1240" t="str">
            <v>8.1.2.0/17/I/013</v>
          </cell>
        </row>
        <row r="1241">
          <cell r="C1241" t="str">
            <v>Apstiprināts ar nosacījumu</v>
          </cell>
          <cell r="D1241" t="str">
            <v>8.1.2.0/17/I/017</v>
          </cell>
        </row>
        <row r="1242">
          <cell r="C1242" t="str">
            <v>Apstiprināts ar nosacījumu</v>
          </cell>
          <cell r="D1242" t="str">
            <v>8.1.2.0/17/I/025</v>
          </cell>
        </row>
        <row r="1243">
          <cell r="C1243" t="str">
            <v>Apstiprināts ar nosacījumu 2</v>
          </cell>
          <cell r="D1243" t="str">
            <v>8.1.2.0/17/I/005</v>
          </cell>
        </row>
        <row r="1244">
          <cell r="C1244" t="str">
            <v>Apstiprināts ar nosacījumu 2</v>
          </cell>
          <cell r="D1244" t="str">
            <v>8.1.2.0/17/I/008</v>
          </cell>
        </row>
        <row r="1245">
          <cell r="C1245" t="str">
            <v>Iesniegti precizējumi</v>
          </cell>
          <cell r="D1245" t="str">
            <v>8.1.2.0/17/I/011</v>
          </cell>
        </row>
        <row r="1246">
          <cell r="C1246" t="str">
            <v>Iesniegti precizējumi</v>
          </cell>
          <cell r="D1246" t="str">
            <v>8.1.2.0/17/I/012</v>
          </cell>
        </row>
        <row r="1247">
          <cell r="C1247" t="str">
            <v>Iesniegti precizējumi</v>
          </cell>
          <cell r="D1247" t="str">
            <v>8.1.2.0/17/I/014</v>
          </cell>
        </row>
        <row r="1248">
          <cell r="C1248" t="str">
            <v>Iesniegti precizējumi</v>
          </cell>
          <cell r="D1248" t="str">
            <v>8.1.2.0/17/I/015</v>
          </cell>
        </row>
        <row r="1249">
          <cell r="C1249" t="str">
            <v>Iesniegti precizējumi</v>
          </cell>
          <cell r="D1249" t="str">
            <v>8.1.2.0/17/I/016</v>
          </cell>
        </row>
        <row r="1250">
          <cell r="C1250" t="str">
            <v>Iesniegti precizējumi</v>
          </cell>
          <cell r="D1250" t="str">
            <v>8.1.2.0/17/I/018</v>
          </cell>
        </row>
        <row r="1251">
          <cell r="C1251" t="str">
            <v>Iesniegti precizējumi</v>
          </cell>
          <cell r="D1251" t="str">
            <v>8.1.2.0/17/I/019</v>
          </cell>
        </row>
        <row r="1252">
          <cell r="C1252" t="str">
            <v>Iesniegti precizējumi 2</v>
          </cell>
          <cell r="D1252" t="str">
            <v>8.1.2.0/17/I/004</v>
          </cell>
        </row>
        <row r="1253">
          <cell r="C1253" t="str">
            <v>Iesniegti precizējumi 2</v>
          </cell>
          <cell r="D1253" t="str">
            <v>8.1.2.0/17/I/009</v>
          </cell>
        </row>
        <row r="1254">
          <cell r="C1254" t="str">
            <v>Iesniegts</v>
          </cell>
          <cell r="D1254" t="str">
            <v>8.1.2.0/17/I/028</v>
          </cell>
        </row>
        <row r="1255">
          <cell r="C1255" t="str">
            <v>Līgums</v>
          </cell>
          <cell r="D1255" t="str">
            <v>8.1.2.0/17/I/001</v>
          </cell>
        </row>
        <row r="1256">
          <cell r="C1256" t="str">
            <v>Līgums</v>
          </cell>
          <cell r="D1256" t="str">
            <v>8.1.2.0/17/I/006</v>
          </cell>
        </row>
        <row r="1257">
          <cell r="C1257" t="str">
            <v>Līgums</v>
          </cell>
          <cell r="D1257" t="str">
            <v>8.1.2.0/17/I/007</v>
          </cell>
        </row>
        <row r="1258">
          <cell r="C1258" t="str">
            <v>Apstiprināts ar nosacījumu 2</v>
          </cell>
          <cell r="D1258" t="str">
            <v>8.1.2.0/17/I/010</v>
          </cell>
        </row>
        <row r="1259">
          <cell r="C1259" t="str">
            <v>Iesniegts</v>
          </cell>
          <cell r="D1259" t="str">
            <v>8.1.3.0/17/I/007</v>
          </cell>
        </row>
        <row r="1260">
          <cell r="C1260" t="str">
            <v>Līgums</v>
          </cell>
          <cell r="D1260" t="str">
            <v>8.1.3.0/16/I/001</v>
          </cell>
        </row>
        <row r="1261">
          <cell r="C1261" t="str">
            <v>Līgums</v>
          </cell>
          <cell r="D1261" t="str">
            <v>8.1.3.0/16/I/002</v>
          </cell>
        </row>
        <row r="1262">
          <cell r="C1262" t="str">
            <v>Līgums</v>
          </cell>
          <cell r="D1262" t="str">
            <v>8.1.3.0/16/I/003</v>
          </cell>
        </row>
        <row r="1263">
          <cell r="C1263" t="str">
            <v>Līgums</v>
          </cell>
          <cell r="D1263" t="str">
            <v>8.1.3.0/16/I/004</v>
          </cell>
        </row>
        <row r="1264">
          <cell r="C1264" t="str">
            <v>Līgums</v>
          </cell>
          <cell r="D1264" t="str">
            <v>8.1.3.0/16/I/005</v>
          </cell>
        </row>
        <row r="1265">
          <cell r="C1265" t="str">
            <v>Līgums</v>
          </cell>
          <cell r="D1265" t="str">
            <v>8.1.3.0/16/I/006</v>
          </cell>
        </row>
        <row r="1266">
          <cell r="C1266" t="str">
            <v>Līgums</v>
          </cell>
          <cell r="D1266" t="str">
            <v>8.1.3.0/16/I/007</v>
          </cell>
        </row>
        <row r="1267">
          <cell r="C1267" t="str">
            <v>Līgums</v>
          </cell>
          <cell r="D1267" t="str">
            <v>8.1.3.0/16/I/008</v>
          </cell>
        </row>
        <row r="1268">
          <cell r="C1268" t="str">
            <v>Līgums</v>
          </cell>
          <cell r="D1268" t="str">
            <v>8.1.3.0/16/I/009</v>
          </cell>
        </row>
        <row r="1269">
          <cell r="C1269" t="str">
            <v>Līgums</v>
          </cell>
          <cell r="D1269" t="str">
            <v>8.1.3.0/16/I/011</v>
          </cell>
        </row>
        <row r="1270">
          <cell r="C1270" t="str">
            <v>Līgums</v>
          </cell>
          <cell r="D1270" t="str">
            <v>8.1.3.0/16/I/012</v>
          </cell>
        </row>
        <row r="1271">
          <cell r="C1271" t="str">
            <v>Līgums</v>
          </cell>
          <cell r="D1271" t="str">
            <v>8.1.3.0/16/I/013</v>
          </cell>
        </row>
        <row r="1272">
          <cell r="C1272" t="str">
            <v>Līgums</v>
          </cell>
          <cell r="D1272" t="str">
            <v>8.1.3.0/16/I/015</v>
          </cell>
        </row>
        <row r="1273">
          <cell r="C1273" t="str">
            <v>Līgums</v>
          </cell>
          <cell r="D1273" t="str">
            <v>8.1.3.0/16/I/016</v>
          </cell>
        </row>
        <row r="1274">
          <cell r="C1274" t="str">
            <v>Līgums</v>
          </cell>
          <cell r="D1274" t="str">
            <v>8.1.3.0/17/I/001</v>
          </cell>
        </row>
        <row r="1275">
          <cell r="C1275" t="str">
            <v>Līgums</v>
          </cell>
          <cell r="D1275" t="str">
            <v>8.1.3.0/17/I/003</v>
          </cell>
        </row>
        <row r="1276">
          <cell r="C1276" t="str">
            <v>Apstiprināts ar nosacījumu</v>
          </cell>
          <cell r="D1276" t="str">
            <v>8.1.3.0/17/I/004</v>
          </cell>
        </row>
        <row r="1277">
          <cell r="C1277" t="str">
            <v>Iesniegts</v>
          </cell>
          <cell r="D1277" t="str">
            <v>8.1.3.0/17/I/006</v>
          </cell>
        </row>
        <row r="1278">
          <cell r="C1278" t="str">
            <v>Līgums</v>
          </cell>
          <cell r="D1278" t="str">
            <v>8.1.3.0/16/I/010</v>
          </cell>
        </row>
        <row r="1279">
          <cell r="C1279" t="str">
            <v>Līgums</v>
          </cell>
          <cell r="D1279" t="str">
            <v>8.1.3.0/16/I/014</v>
          </cell>
        </row>
        <row r="1280">
          <cell r="C1280" t="str">
            <v>Līgums</v>
          </cell>
          <cell r="D1280" t="str">
            <v>8.1.3.0/17/I/002</v>
          </cell>
        </row>
        <row r="1281">
          <cell r="C1281" t="str">
            <v>Līgums</v>
          </cell>
          <cell r="D1281" t="str">
            <v>8.1.3.0/17/I/005</v>
          </cell>
        </row>
        <row r="1282">
          <cell r="C1282" t="str">
            <v>Līgums</v>
          </cell>
          <cell r="D1282" t="str">
            <v>8.1.4.0/17/I/001</v>
          </cell>
        </row>
        <row r="1283">
          <cell r="C1283" t="str">
            <v>Līgums</v>
          </cell>
          <cell r="D1283" t="str">
            <v>8.1.4.0/17/I/002</v>
          </cell>
        </row>
        <row r="1284">
          <cell r="C1284" t="str">
            <v>Līgums</v>
          </cell>
          <cell r="D1284" t="str">
            <v>8.1.4.0/17/I/003</v>
          </cell>
        </row>
        <row r="1285">
          <cell r="C1285" t="str">
            <v>Līgums</v>
          </cell>
          <cell r="D1285" t="str">
            <v>8.1.4.0/17/I/004</v>
          </cell>
        </row>
        <row r="1286">
          <cell r="C1286" t="str">
            <v>Līgums</v>
          </cell>
          <cell r="D1286" t="str">
            <v>8.1.4.0/17/I/005</v>
          </cell>
        </row>
        <row r="1287">
          <cell r="C1287" t="str">
            <v>Līgums</v>
          </cell>
          <cell r="D1287" t="str">
            <v>8.1.4.0/17/I/006</v>
          </cell>
        </row>
        <row r="1288">
          <cell r="C1288" t="str">
            <v>Līgums</v>
          </cell>
          <cell r="D1288" t="str">
            <v>8.1.4.0/17/I/007</v>
          </cell>
        </row>
        <row r="1289">
          <cell r="C1289" t="str">
            <v>Līgums</v>
          </cell>
          <cell r="D1289" t="str">
            <v>8.1.4.0/17/I/008</v>
          </cell>
        </row>
        <row r="1290">
          <cell r="C1290" t="str">
            <v>Līgums</v>
          </cell>
          <cell r="D1290" t="str">
            <v>8.1.4.0/17/I/009</v>
          </cell>
        </row>
        <row r="1291">
          <cell r="C1291" t="str">
            <v>Līgums</v>
          </cell>
          <cell r="D1291" t="str">
            <v>8.2.4.0/15/I/001</v>
          </cell>
        </row>
        <row r="1292">
          <cell r="C1292" t="str">
            <v>Noraidīts</v>
          </cell>
          <cell r="D1292" t="str">
            <v>8.3.1.1/16/I/001</v>
          </cell>
        </row>
        <row r="1293">
          <cell r="C1293" t="str">
            <v>Līgums</v>
          </cell>
          <cell r="D1293" t="str">
            <v>8.3.1.1/16/I/002</v>
          </cell>
        </row>
        <row r="1294">
          <cell r="C1294" t="str">
            <v>Līgums</v>
          </cell>
          <cell r="D1294" t="str">
            <v>8.3.2.1/16/I/002</v>
          </cell>
        </row>
        <row r="1295">
          <cell r="C1295" t="str">
            <v>Līgums</v>
          </cell>
          <cell r="D1295" t="str">
            <v>8.3.2.2/16/I/001</v>
          </cell>
        </row>
        <row r="1296">
          <cell r="C1296" t="str">
            <v>Līgums</v>
          </cell>
          <cell r="D1296" t="str">
            <v>8.3.3.0/15/I/001</v>
          </cell>
        </row>
        <row r="1297">
          <cell r="C1297" t="str">
            <v>Līgums</v>
          </cell>
          <cell r="D1297" t="str">
            <v>8.3.4.0/16/I/001</v>
          </cell>
        </row>
        <row r="1298">
          <cell r="C1298" t="str">
            <v>Līgums</v>
          </cell>
          <cell r="D1298" t="str">
            <v>8.3.5.0/16/I/001</v>
          </cell>
        </row>
        <row r="1299">
          <cell r="C1299" t="str">
            <v>Līgums</v>
          </cell>
          <cell r="D1299" t="str">
            <v>8.3.6.1/16/I/001</v>
          </cell>
        </row>
        <row r="1300">
          <cell r="C1300" t="str">
            <v>Iesniegts</v>
          </cell>
          <cell r="D1300" t="str">
            <v>8.3.6.2/17/I/001</v>
          </cell>
        </row>
        <row r="1301">
          <cell r="C1301" t="str">
            <v>Līgums</v>
          </cell>
          <cell r="D1301" t="str">
            <v>8.4.1.0/16/I/001</v>
          </cell>
        </row>
        <row r="1302">
          <cell r="C1302" t="str">
            <v>Līgums</v>
          </cell>
          <cell r="D1302" t="str">
            <v>8.5.1.0/16/I/001</v>
          </cell>
        </row>
        <row r="1303">
          <cell r="C1303" t="str">
            <v>Līgums</v>
          </cell>
          <cell r="D1303" t="str">
            <v>8.5.2.0/16/I/001</v>
          </cell>
        </row>
        <row r="1304">
          <cell r="C1304" t="str">
            <v>Līgums</v>
          </cell>
          <cell r="D1304" t="str">
            <v>8.5.3.0/16/I/001</v>
          </cell>
        </row>
        <row r="1305">
          <cell r="C1305" t="str">
            <v>Līgums</v>
          </cell>
          <cell r="D1305" t="str">
            <v>9.1.1.1/15/I/001</v>
          </cell>
        </row>
        <row r="1306">
          <cell r="C1306" t="str">
            <v>Līgums</v>
          </cell>
          <cell r="D1306" t="str">
            <v>9.1.1.2/15/I/001</v>
          </cell>
        </row>
        <row r="1307">
          <cell r="C1307" t="str">
            <v>Līgums</v>
          </cell>
          <cell r="D1307" t="str">
            <v>9.1.1.3/15/I/001</v>
          </cell>
        </row>
        <row r="1308">
          <cell r="C1308" t="str">
            <v>Līgums</v>
          </cell>
          <cell r="D1308" t="str">
            <v>9.1.2.0/16/I/001</v>
          </cell>
        </row>
        <row r="1309">
          <cell r="C1309" t="str">
            <v>Līgums</v>
          </cell>
          <cell r="D1309" t="str">
            <v>9.1.3.0/16/I/001</v>
          </cell>
        </row>
        <row r="1310">
          <cell r="C1310" t="str">
            <v>Noraidīts</v>
          </cell>
          <cell r="D1310" t="str">
            <v>9.1.4.1/15/I/001</v>
          </cell>
        </row>
        <row r="1311">
          <cell r="C1311" t="str">
            <v>Līgums</v>
          </cell>
          <cell r="D1311" t="str">
            <v>9.1.4.1/16/I/001</v>
          </cell>
        </row>
        <row r="1312">
          <cell r="C1312" t="str">
            <v>Līgums</v>
          </cell>
          <cell r="D1312" t="str">
            <v>9.1.4.2/16/I/001</v>
          </cell>
        </row>
        <row r="1313">
          <cell r="C1313" t="str">
            <v>Līgums</v>
          </cell>
          <cell r="D1313" t="str">
            <v>9.1.4.3/16/I/001</v>
          </cell>
        </row>
        <row r="1314">
          <cell r="C1314" t="str">
            <v>Līgums</v>
          </cell>
          <cell r="D1314" t="str">
            <v>9.1.4.4/16/I/001</v>
          </cell>
        </row>
        <row r="1315">
          <cell r="C1315" t="str">
            <v>Līgums</v>
          </cell>
          <cell r="D1315" t="str">
            <v>9.2.1.1/15/I/001</v>
          </cell>
        </row>
        <row r="1316">
          <cell r="C1316" t="str">
            <v>Līgums</v>
          </cell>
          <cell r="D1316" t="str">
            <v>9.2.1.2/15/I/001</v>
          </cell>
        </row>
        <row r="1317">
          <cell r="C1317" t="str">
            <v>Līgums</v>
          </cell>
          <cell r="D1317" t="str">
            <v>9.2.1.3/16/I/001</v>
          </cell>
        </row>
        <row r="1318">
          <cell r="C1318" t="str">
            <v>Līgums</v>
          </cell>
          <cell r="D1318" t="str">
            <v>9.2.2.1/15/I/001</v>
          </cell>
        </row>
        <row r="1319">
          <cell r="C1319" t="str">
            <v>Līgums</v>
          </cell>
          <cell r="D1319" t="str">
            <v>9.2.2.1/15/I/002</v>
          </cell>
        </row>
        <row r="1320">
          <cell r="C1320" t="str">
            <v>Līgums</v>
          </cell>
          <cell r="D1320" t="str">
            <v>9.2.2.1/15/I/003</v>
          </cell>
        </row>
        <row r="1321">
          <cell r="C1321" t="str">
            <v>Līgums</v>
          </cell>
          <cell r="D1321" t="str">
            <v>9.2.2.1/15/I/004</v>
          </cell>
        </row>
        <row r="1322">
          <cell r="C1322" t="str">
            <v>Līgums</v>
          </cell>
          <cell r="D1322" t="str">
            <v>9.2.2.1/15/I/005</v>
          </cell>
        </row>
        <row r="1323">
          <cell r="C1323" t="str">
            <v>Līgums</v>
          </cell>
          <cell r="D1323" t="str">
            <v>9.2.2.2/16/I/001</v>
          </cell>
        </row>
        <row r="1324">
          <cell r="C1324" t="str">
            <v>Līgums</v>
          </cell>
          <cell r="D1324" t="str">
            <v>9.2.3.0/15/I/001</v>
          </cell>
        </row>
        <row r="1325">
          <cell r="C1325" t="str">
            <v>Noraidīts</v>
          </cell>
          <cell r="D1325" t="str">
            <v>9.2.4.2/16/I/003</v>
          </cell>
        </row>
        <row r="1326">
          <cell r="C1326" t="str">
            <v>Noraidīts</v>
          </cell>
          <cell r="D1326" t="str">
            <v>9.2.4.2/16/I/009</v>
          </cell>
        </row>
        <row r="1327">
          <cell r="C1327" t="str">
            <v>Noraidīts</v>
          </cell>
          <cell r="D1327" t="str">
            <v>9.2.4.2/16/I/010</v>
          </cell>
        </row>
        <row r="1328">
          <cell r="C1328" t="str">
            <v>Noraidīts</v>
          </cell>
          <cell r="D1328" t="str">
            <v>9.2.4.2/16/I/071</v>
          </cell>
        </row>
        <row r="1329">
          <cell r="C1329" t="str">
            <v>Noraidīts</v>
          </cell>
          <cell r="D1329" t="str">
            <v>9.2.4.2/16/I/093</v>
          </cell>
        </row>
        <row r="1330">
          <cell r="C1330" t="str">
            <v>Noraidīts</v>
          </cell>
          <cell r="D1330" t="str">
            <v>9.2.4.2/16/I/096</v>
          </cell>
        </row>
        <row r="1331">
          <cell r="C1331" t="str">
            <v>Atsaukts</v>
          </cell>
          <cell r="D1331" t="str">
            <v>9.2.4.2/16/I/025</v>
          </cell>
        </row>
        <row r="1332">
          <cell r="C1332" t="str">
            <v>Atsaukts</v>
          </cell>
          <cell r="D1332" t="str">
            <v>9.2.4.2/16/I/068</v>
          </cell>
        </row>
        <row r="1333">
          <cell r="C1333" t="str">
            <v>Pārtraukts</v>
          </cell>
          <cell r="D1333" t="str">
            <v>9.2.4.2/16/I/013</v>
          </cell>
        </row>
        <row r="1334">
          <cell r="C1334" t="str">
            <v>Līgums</v>
          </cell>
          <cell r="D1334" t="str">
            <v>9.2.4.2/16/I/001</v>
          </cell>
        </row>
        <row r="1335">
          <cell r="C1335" t="str">
            <v>Līgums</v>
          </cell>
          <cell r="D1335" t="str">
            <v>9.2.4.2/16/I/002</v>
          </cell>
        </row>
        <row r="1336">
          <cell r="C1336" t="str">
            <v>Līgums</v>
          </cell>
          <cell r="D1336" t="str">
            <v>9.2.4.2/16/I/004</v>
          </cell>
        </row>
        <row r="1337">
          <cell r="C1337" t="str">
            <v>Līgums</v>
          </cell>
          <cell r="D1337" t="str">
            <v>9.2.4.2/16/I/005</v>
          </cell>
        </row>
        <row r="1338">
          <cell r="C1338" t="str">
            <v>Līgums</v>
          </cell>
          <cell r="D1338" t="str">
            <v>9.2.4.2/16/I/006</v>
          </cell>
        </row>
        <row r="1339">
          <cell r="C1339" t="str">
            <v>Līgums</v>
          </cell>
          <cell r="D1339" t="str">
            <v>9.2.4.2/16/I/007</v>
          </cell>
        </row>
        <row r="1340">
          <cell r="C1340" t="str">
            <v>Līgums</v>
          </cell>
          <cell r="D1340" t="str">
            <v>9.2.4.2/16/I/008</v>
          </cell>
        </row>
        <row r="1341">
          <cell r="C1341" t="str">
            <v>Līgums</v>
          </cell>
          <cell r="D1341" t="str">
            <v>9.2.4.2/16/I/011</v>
          </cell>
        </row>
        <row r="1342">
          <cell r="C1342" t="str">
            <v>Līgums</v>
          </cell>
          <cell r="D1342" t="str">
            <v>9.2.4.2/16/I/012</v>
          </cell>
        </row>
        <row r="1343">
          <cell r="C1343" t="str">
            <v>Līgums</v>
          </cell>
          <cell r="D1343" t="str">
            <v>9.2.4.2/16/I/014</v>
          </cell>
        </row>
        <row r="1344">
          <cell r="C1344" t="str">
            <v>Līgums</v>
          </cell>
          <cell r="D1344" t="str">
            <v>9.2.4.2/16/I/015</v>
          </cell>
        </row>
        <row r="1345">
          <cell r="C1345" t="str">
            <v>Līgums</v>
          </cell>
          <cell r="D1345" t="str">
            <v>9.2.4.2/16/I/016</v>
          </cell>
        </row>
        <row r="1346">
          <cell r="C1346" t="str">
            <v>Līgums</v>
          </cell>
          <cell r="D1346" t="str">
            <v>9.2.4.2/16/I/017</v>
          </cell>
        </row>
        <row r="1347">
          <cell r="C1347" t="str">
            <v>Līgums</v>
          </cell>
          <cell r="D1347" t="str">
            <v>9.2.4.2/16/I/018</v>
          </cell>
        </row>
        <row r="1348">
          <cell r="C1348" t="str">
            <v>Līgums</v>
          </cell>
          <cell r="D1348" t="str">
            <v>9.2.4.2/16/I/019</v>
          </cell>
        </row>
        <row r="1349">
          <cell r="C1349" t="str">
            <v>Līgums</v>
          </cell>
          <cell r="D1349" t="str">
            <v>9.2.4.2/16/I/020</v>
          </cell>
        </row>
        <row r="1350">
          <cell r="C1350" t="str">
            <v>Līgums</v>
          </cell>
          <cell r="D1350" t="str">
            <v>9.2.4.2/16/I/021</v>
          </cell>
        </row>
        <row r="1351">
          <cell r="C1351" t="str">
            <v>Līgums</v>
          </cell>
          <cell r="D1351" t="str">
            <v>9.2.4.2/16/I/022</v>
          </cell>
        </row>
        <row r="1352">
          <cell r="C1352" t="str">
            <v>Līgums</v>
          </cell>
          <cell r="D1352" t="str">
            <v>9.2.4.2/16/I/023</v>
          </cell>
        </row>
        <row r="1353">
          <cell r="C1353" t="str">
            <v>Līgums</v>
          </cell>
          <cell r="D1353" t="str">
            <v>9.2.4.2/16/I/024</v>
          </cell>
        </row>
        <row r="1354">
          <cell r="C1354" t="str">
            <v>Līgums</v>
          </cell>
          <cell r="D1354" t="str">
            <v>9.2.4.2/16/I/026</v>
          </cell>
        </row>
        <row r="1355">
          <cell r="C1355" t="str">
            <v>Līgums</v>
          </cell>
          <cell r="D1355" t="str">
            <v>9.2.4.2/16/I/027</v>
          </cell>
        </row>
        <row r="1356">
          <cell r="C1356" t="str">
            <v>Līgums</v>
          </cell>
          <cell r="D1356" t="str">
            <v>9.2.4.2/16/I/028</v>
          </cell>
        </row>
        <row r="1357">
          <cell r="C1357" t="str">
            <v>Līgums</v>
          </cell>
          <cell r="D1357" t="str">
            <v>9.2.4.2/16/I/029</v>
          </cell>
        </row>
        <row r="1358">
          <cell r="C1358" t="str">
            <v>Līgums</v>
          </cell>
          <cell r="D1358" t="str">
            <v>9.2.4.2/16/I/030</v>
          </cell>
        </row>
        <row r="1359">
          <cell r="C1359" t="str">
            <v>Līgums</v>
          </cell>
          <cell r="D1359" t="str">
            <v>9.2.4.2/16/I/031</v>
          </cell>
        </row>
        <row r="1360">
          <cell r="C1360" t="str">
            <v>Līgums</v>
          </cell>
          <cell r="D1360" t="str">
            <v>9.2.4.2/16/I/032</v>
          </cell>
        </row>
        <row r="1361">
          <cell r="C1361" t="str">
            <v>Līgums</v>
          </cell>
          <cell r="D1361" t="str">
            <v>9.2.4.2/16/I/033</v>
          </cell>
        </row>
        <row r="1362">
          <cell r="C1362" t="str">
            <v>Līgums</v>
          </cell>
          <cell r="D1362" t="str">
            <v>9.2.4.2/16/I/034</v>
          </cell>
        </row>
        <row r="1363">
          <cell r="C1363" t="str">
            <v>Līgums</v>
          </cell>
          <cell r="D1363" t="str">
            <v>9.2.4.2/16/I/035</v>
          </cell>
        </row>
        <row r="1364">
          <cell r="C1364" t="str">
            <v>Līgums</v>
          </cell>
          <cell r="D1364" t="str">
            <v>9.2.4.2/16/I/036</v>
          </cell>
        </row>
        <row r="1365">
          <cell r="C1365" t="str">
            <v>Līgums</v>
          </cell>
          <cell r="D1365" t="str">
            <v>9.2.4.2/16/I/037</v>
          </cell>
        </row>
        <row r="1366">
          <cell r="C1366" t="str">
            <v>Līgums</v>
          </cell>
          <cell r="D1366" t="str">
            <v>9.2.4.2/16/I/038</v>
          </cell>
        </row>
        <row r="1367">
          <cell r="C1367" t="str">
            <v>Līgums</v>
          </cell>
          <cell r="D1367" t="str">
            <v>9.2.4.2/16/I/039</v>
          </cell>
        </row>
        <row r="1368">
          <cell r="C1368" t="str">
            <v>Līgums</v>
          </cell>
          <cell r="D1368" t="str">
            <v>9.2.4.2/16/I/040</v>
          </cell>
        </row>
        <row r="1369">
          <cell r="C1369" t="str">
            <v>Līgums</v>
          </cell>
          <cell r="D1369" t="str">
            <v>9.2.4.2/16/I/041</v>
          </cell>
        </row>
        <row r="1370">
          <cell r="C1370" t="str">
            <v>Līgums</v>
          </cell>
          <cell r="D1370" t="str">
            <v>9.2.4.2/16/I/042</v>
          </cell>
        </row>
        <row r="1371">
          <cell r="C1371" t="str">
            <v>Līgums</v>
          </cell>
          <cell r="D1371" t="str">
            <v>9.2.4.2/16/I/043</v>
          </cell>
        </row>
        <row r="1372">
          <cell r="C1372" t="str">
            <v>Līgums</v>
          </cell>
          <cell r="D1372" t="str">
            <v>9.2.4.2/16/I/044</v>
          </cell>
        </row>
        <row r="1373">
          <cell r="C1373" t="str">
            <v>Līgums</v>
          </cell>
          <cell r="D1373" t="str">
            <v>9.2.4.2/16/I/045</v>
          </cell>
        </row>
        <row r="1374">
          <cell r="C1374" t="str">
            <v>Līgums</v>
          </cell>
          <cell r="D1374" t="str">
            <v>9.2.4.2/16/I/046</v>
          </cell>
        </row>
        <row r="1375">
          <cell r="C1375" t="str">
            <v>Līgums</v>
          </cell>
          <cell r="D1375" t="str">
            <v>9.2.4.2/16/I/047</v>
          </cell>
        </row>
        <row r="1376">
          <cell r="C1376" t="str">
            <v>Līgums</v>
          </cell>
          <cell r="D1376" t="str">
            <v>9.2.4.2/16/I/048</v>
          </cell>
        </row>
        <row r="1377">
          <cell r="C1377" t="str">
            <v>Līgums</v>
          </cell>
          <cell r="D1377" t="str">
            <v>9.2.4.2/16/I/049</v>
          </cell>
        </row>
        <row r="1378">
          <cell r="C1378" t="str">
            <v>Līgums</v>
          </cell>
          <cell r="D1378" t="str">
            <v>9.2.4.2/16/I/050</v>
          </cell>
        </row>
        <row r="1379">
          <cell r="C1379" t="str">
            <v>Līgums</v>
          </cell>
          <cell r="D1379" t="str">
            <v>9.2.4.2/16/I/051</v>
          </cell>
        </row>
        <row r="1380">
          <cell r="C1380" t="str">
            <v>Līgums</v>
          </cell>
          <cell r="D1380" t="str">
            <v>9.2.4.2/16/I/052</v>
          </cell>
        </row>
        <row r="1381">
          <cell r="C1381" t="str">
            <v>Līgums</v>
          </cell>
          <cell r="D1381" t="str">
            <v>9.2.4.2/16/I/053</v>
          </cell>
        </row>
        <row r="1382">
          <cell r="C1382" t="str">
            <v>Līgums</v>
          </cell>
          <cell r="D1382" t="str">
            <v>9.2.4.2/16/I/054</v>
          </cell>
        </row>
        <row r="1383">
          <cell r="C1383" t="str">
            <v>Līgums</v>
          </cell>
          <cell r="D1383" t="str">
            <v>9.2.4.2/16/I/055</v>
          </cell>
        </row>
        <row r="1384">
          <cell r="C1384" t="str">
            <v>Līgums</v>
          </cell>
          <cell r="D1384" t="str">
            <v>9.2.4.2/16/I/056</v>
          </cell>
        </row>
        <row r="1385">
          <cell r="C1385" t="str">
            <v>Līgums</v>
          </cell>
          <cell r="D1385" t="str">
            <v>9.2.4.2/16/I/057</v>
          </cell>
        </row>
        <row r="1386">
          <cell r="C1386" t="str">
            <v>Līgums</v>
          </cell>
          <cell r="D1386" t="str">
            <v>9.2.4.2/16/I/058</v>
          </cell>
        </row>
        <row r="1387">
          <cell r="C1387" t="str">
            <v>Līgums</v>
          </cell>
          <cell r="D1387" t="str">
            <v>9.2.4.2/16/I/059</v>
          </cell>
        </row>
        <row r="1388">
          <cell r="C1388" t="str">
            <v>Līgums</v>
          </cell>
          <cell r="D1388" t="str">
            <v>9.2.4.2/16/I/060</v>
          </cell>
        </row>
        <row r="1389">
          <cell r="C1389" t="str">
            <v>Līgums</v>
          </cell>
          <cell r="D1389" t="str">
            <v>9.2.4.2/16/I/061</v>
          </cell>
        </row>
        <row r="1390">
          <cell r="C1390" t="str">
            <v>Līgums</v>
          </cell>
          <cell r="D1390" t="str">
            <v>9.2.4.2/16/I/062</v>
          </cell>
        </row>
        <row r="1391">
          <cell r="C1391" t="str">
            <v>Līgums</v>
          </cell>
          <cell r="D1391" t="str">
            <v>9.2.4.2/16/I/063</v>
          </cell>
        </row>
        <row r="1392">
          <cell r="C1392" t="str">
            <v>Līgums</v>
          </cell>
          <cell r="D1392" t="str">
            <v>9.2.4.2/16/I/064</v>
          </cell>
        </row>
        <row r="1393">
          <cell r="C1393" t="str">
            <v>Līgums</v>
          </cell>
          <cell r="D1393" t="str">
            <v>9.2.4.2/16/I/065</v>
          </cell>
        </row>
        <row r="1394">
          <cell r="C1394" t="str">
            <v>Līgums</v>
          </cell>
          <cell r="D1394" t="str">
            <v>9.2.4.2/16/I/066</v>
          </cell>
        </row>
        <row r="1395">
          <cell r="C1395" t="str">
            <v>Līgums</v>
          </cell>
          <cell r="D1395" t="str">
            <v>9.2.4.2/16/I/067</v>
          </cell>
        </row>
        <row r="1396">
          <cell r="C1396" t="str">
            <v>Līgums</v>
          </cell>
          <cell r="D1396" t="str">
            <v>9.2.4.2/16/I/069</v>
          </cell>
        </row>
        <row r="1397">
          <cell r="C1397" t="str">
            <v>Līgums</v>
          </cell>
          <cell r="D1397" t="str">
            <v>9.2.4.2/16/I/070</v>
          </cell>
        </row>
        <row r="1398">
          <cell r="C1398" t="str">
            <v>Līgums</v>
          </cell>
          <cell r="D1398" t="str">
            <v>9.2.4.2/16/I/072</v>
          </cell>
        </row>
        <row r="1399">
          <cell r="C1399" t="str">
            <v>Līgums</v>
          </cell>
          <cell r="D1399" t="str">
            <v>9.2.4.2/16/I/073</v>
          </cell>
        </row>
        <row r="1400">
          <cell r="C1400" t="str">
            <v>Līgums</v>
          </cell>
          <cell r="D1400" t="str">
            <v>9.2.4.2/16/I/074</v>
          </cell>
        </row>
        <row r="1401">
          <cell r="C1401" t="str">
            <v>Līgums</v>
          </cell>
          <cell r="D1401" t="str">
            <v>9.2.4.2/16/I/075</v>
          </cell>
        </row>
        <row r="1402">
          <cell r="C1402" t="str">
            <v>Līgums</v>
          </cell>
          <cell r="D1402" t="str">
            <v>9.2.4.2/16/I/076</v>
          </cell>
        </row>
        <row r="1403">
          <cell r="C1403" t="str">
            <v>Līgums</v>
          </cell>
          <cell r="D1403" t="str">
            <v>9.2.4.2/16/I/077</v>
          </cell>
        </row>
        <row r="1404">
          <cell r="C1404" t="str">
            <v>Līgums</v>
          </cell>
          <cell r="D1404" t="str">
            <v>9.2.4.2/16/I/078</v>
          </cell>
        </row>
        <row r="1405">
          <cell r="C1405" t="str">
            <v>Līgums</v>
          </cell>
          <cell r="D1405" t="str">
            <v>9.2.4.2/16/I/079</v>
          </cell>
        </row>
        <row r="1406">
          <cell r="C1406" t="str">
            <v>Līgums</v>
          </cell>
          <cell r="D1406" t="str">
            <v>9.2.4.2/16/I/080</v>
          </cell>
        </row>
        <row r="1407">
          <cell r="C1407" t="str">
            <v>Līgums</v>
          </cell>
          <cell r="D1407" t="str">
            <v>9.2.4.2/16/I/081</v>
          </cell>
        </row>
        <row r="1408">
          <cell r="C1408" t="str">
            <v>Līgums</v>
          </cell>
          <cell r="D1408" t="str">
            <v>9.2.4.2/16/I/082</v>
          </cell>
        </row>
        <row r="1409">
          <cell r="C1409" t="str">
            <v>Līgums</v>
          </cell>
          <cell r="D1409" t="str">
            <v>9.2.4.2/16/I/083</v>
          </cell>
        </row>
        <row r="1410">
          <cell r="C1410" t="str">
            <v>Līgums</v>
          </cell>
          <cell r="D1410" t="str">
            <v>9.2.4.2/16/I/084</v>
          </cell>
        </row>
        <row r="1411">
          <cell r="C1411" t="str">
            <v>Līgums</v>
          </cell>
          <cell r="D1411" t="str">
            <v>9.2.4.2/16/I/085</v>
          </cell>
        </row>
        <row r="1412">
          <cell r="C1412" t="str">
            <v>Līgums</v>
          </cell>
          <cell r="D1412" t="str">
            <v>9.2.4.2/16/I/086</v>
          </cell>
        </row>
        <row r="1413">
          <cell r="C1413" t="str">
            <v>Līgums</v>
          </cell>
          <cell r="D1413" t="str">
            <v>9.2.4.2/16/I/087</v>
          </cell>
        </row>
        <row r="1414">
          <cell r="C1414" t="str">
            <v>Līgums</v>
          </cell>
          <cell r="D1414" t="str">
            <v>9.2.4.2/16/I/088</v>
          </cell>
        </row>
        <row r="1415">
          <cell r="C1415" t="str">
            <v>Līgums</v>
          </cell>
          <cell r="D1415" t="str">
            <v>9.2.4.2/16/I/089</v>
          </cell>
        </row>
        <row r="1416">
          <cell r="C1416" t="str">
            <v>Līgums</v>
          </cell>
          <cell r="D1416" t="str">
            <v>9.2.4.2/16/I/090</v>
          </cell>
        </row>
        <row r="1417">
          <cell r="C1417" t="str">
            <v>Līgums</v>
          </cell>
          <cell r="D1417" t="str">
            <v>9.2.4.2/16/I/091</v>
          </cell>
        </row>
        <row r="1418">
          <cell r="C1418" t="str">
            <v>Līgums</v>
          </cell>
          <cell r="D1418" t="str">
            <v>9.2.4.2/16/I/092</v>
          </cell>
        </row>
        <row r="1419">
          <cell r="C1419" t="str">
            <v>Līgums</v>
          </cell>
          <cell r="D1419" t="str">
            <v>9.2.4.2/16/I/094</v>
          </cell>
        </row>
        <row r="1420">
          <cell r="C1420" t="str">
            <v>Līgums</v>
          </cell>
          <cell r="D1420" t="str">
            <v>9.2.4.2/16/I/095</v>
          </cell>
        </row>
        <row r="1421">
          <cell r="C1421" t="str">
            <v>Līgums</v>
          </cell>
          <cell r="D1421" t="str">
            <v>9.2.4.2/16/I/097</v>
          </cell>
        </row>
        <row r="1422">
          <cell r="C1422" t="str">
            <v>Līgums</v>
          </cell>
          <cell r="D1422" t="str">
            <v>9.2.4.2/16/I/098</v>
          </cell>
        </row>
        <row r="1423">
          <cell r="C1423" t="str">
            <v>Līgums</v>
          </cell>
          <cell r="D1423" t="str">
            <v>9.2.4.2/16/I/099</v>
          </cell>
        </row>
        <row r="1424">
          <cell r="C1424" t="str">
            <v>Līgums</v>
          </cell>
          <cell r="D1424" t="str">
            <v>9.2.4.2/16/I/100</v>
          </cell>
        </row>
        <row r="1425">
          <cell r="C1425" t="str">
            <v>Līgums</v>
          </cell>
          <cell r="D1425" t="str">
            <v>9.2.4.2/16/I/101</v>
          </cell>
        </row>
        <row r="1426">
          <cell r="C1426" t="str">
            <v>Līgums</v>
          </cell>
          <cell r="D1426" t="str">
            <v>9.2.4.2/16/I/102</v>
          </cell>
        </row>
        <row r="1427">
          <cell r="C1427" t="str">
            <v>Līgums</v>
          </cell>
          <cell r="D1427" t="str">
            <v>9.2.4.2/16/I/103</v>
          </cell>
        </row>
        <row r="1428">
          <cell r="C1428" t="str">
            <v>Līgums</v>
          </cell>
          <cell r="D1428" t="str">
            <v>9.2.4.2/16/I/104</v>
          </cell>
        </row>
        <row r="1429">
          <cell r="C1429" t="str">
            <v>Līgums</v>
          </cell>
          <cell r="D1429" t="str">
            <v>9.2.4.2/16/I/105</v>
          </cell>
        </row>
        <row r="1430">
          <cell r="C1430" t="str">
            <v>Līgums</v>
          </cell>
          <cell r="D1430" t="str">
            <v>9.2.4.2/16/I/106</v>
          </cell>
        </row>
        <row r="1431">
          <cell r="C1431" t="str">
            <v>Līgums</v>
          </cell>
          <cell r="D1431" t="str">
            <v>9.2.4.1/16/I/001</v>
          </cell>
        </row>
        <row r="1432">
          <cell r="C1432" t="str">
            <v>Līgums</v>
          </cell>
          <cell r="D1432" t="str">
            <v>9.2.5.0/17/I/001</v>
          </cell>
        </row>
        <row r="1433">
          <cell r="C1433" t="str">
            <v>Līgums</v>
          </cell>
          <cell r="D1433" t="str">
            <v>9.2.6.0/17/I/001</v>
          </cell>
        </row>
        <row r="1434">
          <cell r="C1434" t="str">
            <v>Līgums</v>
          </cell>
          <cell r="D1434" t="str">
            <v>9.3.1.2/16/I/001</v>
          </cell>
        </row>
        <row r="1435">
          <cell r="C1435" t="str">
            <v>Apstiprināts</v>
          </cell>
          <cell r="D1435" t="str">
            <v>9.3.2.0/17/I/012</v>
          </cell>
        </row>
        <row r="1436">
          <cell r="C1436" t="str">
            <v>Līgums</v>
          </cell>
          <cell r="D1436" t="str">
            <v>9.3.2.0/17/I/001</v>
          </cell>
        </row>
        <row r="1437">
          <cell r="C1437" t="str">
            <v>Līgums</v>
          </cell>
          <cell r="D1437" t="str">
            <v>9.3.2.0/17/I/002</v>
          </cell>
        </row>
        <row r="1438">
          <cell r="C1438" t="str">
            <v>Līgums</v>
          </cell>
          <cell r="D1438" t="str">
            <v>9.3.2.0/17/I/003</v>
          </cell>
        </row>
        <row r="1439">
          <cell r="C1439" t="str">
            <v>Līgums</v>
          </cell>
          <cell r="D1439" t="str">
            <v>9.3.2.0/17/I/004</v>
          </cell>
        </row>
        <row r="1440">
          <cell r="C1440" t="str">
            <v>Līgums</v>
          </cell>
          <cell r="D1440" t="str">
            <v>9.3.2.0/17/I/005</v>
          </cell>
        </row>
        <row r="1441">
          <cell r="C1441" t="str">
            <v>Līgums</v>
          </cell>
          <cell r="D1441" t="str">
            <v>9.3.2.0/17/I/006</v>
          </cell>
        </row>
        <row r="1442">
          <cell r="C1442" t="str">
            <v>Līgums</v>
          </cell>
          <cell r="D1442" t="str">
            <v>9.3.2.0/17/I/007</v>
          </cell>
        </row>
        <row r="1443">
          <cell r="C1443" t="str">
            <v>Līgums</v>
          </cell>
          <cell r="D1443" t="str">
            <v>9.3.2.0/17/I/008</v>
          </cell>
        </row>
        <row r="1444">
          <cell r="C1444" t="str">
            <v>Apstiprināts ar nosacījumu 2</v>
          </cell>
          <cell r="D1444" t="str">
            <v>9.3.2.0/17/I/009</v>
          </cell>
        </row>
        <row r="1445">
          <cell r="C1445" t="str">
            <v>Apstiprināts ar nosacījumu 2</v>
          </cell>
          <cell r="D1445" t="str">
            <v>9.3.2.0/17/I/010</v>
          </cell>
        </row>
        <row r="1446">
          <cell r="C1446" t="str">
            <v>Apstiprināts ar nosacījumu 2</v>
          </cell>
          <cell r="D1446" t="str">
            <v>9.3.2.0/17/I/011</v>
          </cell>
        </row>
        <row r="1447">
          <cell r="C1447" t="str">
            <v>Apstiprināts ar nosacījumu</v>
          </cell>
          <cell r="D1447" t="str">
            <v>9.3.2.0/17/I/013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2:BS223"/>
  <sheetViews>
    <sheetView tabSelected="1" zoomScaleNormal="100" workbookViewId="0">
      <selection activeCell="L17" sqref="L17"/>
    </sheetView>
  </sheetViews>
  <sheetFormatPr defaultRowHeight="11.25" outlineLevelCol="1" x14ac:dyDescent="0.2"/>
  <cols>
    <col min="1" max="1" width="7.28515625" style="23" customWidth="1"/>
    <col min="2" max="3" width="9.140625" style="23" customWidth="1"/>
    <col min="4" max="4" width="8.85546875" style="23" customWidth="1"/>
    <col min="5" max="5" width="5.42578125" style="23" customWidth="1"/>
    <col min="6" max="6" width="24.42578125" style="23" customWidth="1"/>
    <col min="7" max="9" width="24.42578125" style="23" hidden="1" customWidth="1" outlineLevel="1"/>
    <col min="10" max="10" width="9.140625" style="23" customWidth="1" collapsed="1"/>
    <col min="11" max="12" width="27.85546875" style="23" customWidth="1"/>
    <col min="13" max="15" width="27.85546875" style="23" hidden="1" customWidth="1" outlineLevel="1"/>
    <col min="16" max="16" width="3.85546875" style="23" customWidth="1" collapsed="1"/>
    <col min="17" max="17" width="9.140625" style="23" hidden="1" customWidth="1" outlineLevel="1"/>
    <col min="18" max="18" width="9.140625" style="23" collapsed="1"/>
    <col min="19" max="20" width="10.7109375" style="23" hidden="1" customWidth="1" outlineLevel="1"/>
    <col min="21" max="22" width="9.7109375" style="23" hidden="1" customWidth="1" outlineLevel="1"/>
    <col min="23" max="23" width="11.42578125" style="23" customWidth="1" collapsed="1"/>
    <col min="24" max="24" width="14.42578125" style="23" customWidth="1"/>
    <col min="25" max="25" width="13.140625" style="23" customWidth="1"/>
    <col min="26" max="26" width="13.5703125" style="23" customWidth="1"/>
    <col min="27" max="29" width="12.85546875" style="23" customWidth="1"/>
    <col min="30" max="30" width="12.42578125" style="23" customWidth="1"/>
    <col min="31" max="31" width="12.28515625" style="23" customWidth="1"/>
    <col min="32" max="32" width="15.28515625" style="23" customWidth="1"/>
    <col min="33" max="33" width="15.140625" style="23" customWidth="1"/>
    <col min="34" max="34" width="17.7109375" style="23" customWidth="1"/>
    <col min="35" max="35" width="13.28515625" style="23" customWidth="1"/>
    <col min="36" max="36" width="12.42578125" style="23" customWidth="1"/>
    <col min="37" max="38" width="13" style="23" customWidth="1"/>
    <col min="39" max="39" width="12.140625" style="23" customWidth="1"/>
    <col min="40" max="40" width="12.7109375" style="23" customWidth="1"/>
    <col min="41" max="47" width="13.7109375" style="23" customWidth="1"/>
    <col min="48" max="48" width="15.7109375" style="23" customWidth="1"/>
    <col min="49" max="49" width="15" style="23" customWidth="1"/>
    <col min="50" max="50" width="13.85546875" style="23" customWidth="1"/>
    <col min="51" max="51" width="13" style="23" customWidth="1"/>
    <col min="52" max="52" width="12" style="23" customWidth="1"/>
    <col min="53" max="53" width="12.42578125" style="23" customWidth="1"/>
    <col min="54" max="54" width="13.140625" style="23" customWidth="1"/>
    <col min="55" max="55" width="12.5703125" style="23" customWidth="1"/>
    <col min="56" max="56" width="12.85546875" style="23" customWidth="1"/>
    <col min="57" max="16384" width="9.140625" style="23"/>
  </cols>
  <sheetData>
    <row r="2" spans="1:71" ht="26.25" x14ac:dyDescent="0.2">
      <c r="A2" s="113" t="s">
        <v>1003</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row>
    <row r="3" spans="1:71" ht="27" customHeight="1" x14ac:dyDescent="0.2">
      <c r="S3" s="25"/>
      <c r="U3" s="26"/>
      <c r="V3" s="26"/>
      <c r="W3" s="41"/>
      <c r="X3" s="41"/>
      <c r="Y3" s="41"/>
      <c r="Z3" s="41"/>
      <c r="AA3" s="41"/>
      <c r="AB3" s="41"/>
      <c r="AC3" s="41"/>
      <c r="AD3" s="41"/>
      <c r="AE3" s="41"/>
      <c r="AF3" s="43"/>
      <c r="AJ3" s="42"/>
      <c r="AK3" s="42"/>
      <c r="AL3" s="42"/>
      <c r="AM3" s="42"/>
      <c r="AN3" s="42"/>
      <c r="AO3" s="42"/>
      <c r="AP3" s="42"/>
      <c r="AQ3" s="42"/>
      <c r="AR3" s="42"/>
      <c r="AS3" s="42"/>
      <c r="AT3" s="42"/>
      <c r="AU3" s="42"/>
      <c r="AV3" s="42"/>
    </row>
    <row r="4" spans="1:71" ht="27" customHeight="1" x14ac:dyDescent="0.2">
      <c r="B4" s="46"/>
      <c r="S4" s="25"/>
      <c r="U4" s="26"/>
      <c r="V4" s="26"/>
      <c r="W4" s="41"/>
      <c r="X4" s="41"/>
      <c r="Y4" s="41"/>
      <c r="Z4" s="41"/>
      <c r="AA4" s="41"/>
      <c r="AB4" s="41"/>
      <c r="AC4" s="41"/>
      <c r="AD4" s="41"/>
      <c r="AE4" s="41"/>
      <c r="AF4" s="43"/>
      <c r="AJ4" s="42"/>
      <c r="AK4" s="42"/>
      <c r="AL4" s="42"/>
      <c r="AM4" s="42"/>
      <c r="AN4" s="42"/>
      <c r="AO4" s="42"/>
      <c r="AP4" s="42"/>
      <c r="AQ4" s="42"/>
      <c r="AR4" s="42"/>
      <c r="AS4" s="42"/>
      <c r="AT4" s="42"/>
      <c r="AU4" s="42"/>
      <c r="AV4" s="42"/>
    </row>
    <row r="5" spans="1:71" ht="81" customHeight="1" x14ac:dyDescent="0.2">
      <c r="B5" s="46" t="s">
        <v>1064</v>
      </c>
      <c r="S5" s="123" t="s">
        <v>86</v>
      </c>
      <c r="T5" s="124"/>
      <c r="U5" s="124"/>
      <c r="V5" s="125"/>
      <c r="W5" s="117" t="s">
        <v>1004</v>
      </c>
      <c r="X5" s="117"/>
      <c r="Y5" s="117"/>
      <c r="Z5" s="117"/>
      <c r="AA5" s="117"/>
      <c r="AB5" s="117"/>
      <c r="AC5" s="117"/>
      <c r="AD5" s="117"/>
      <c r="AE5" s="117"/>
      <c r="AF5" s="117"/>
      <c r="AG5" s="117" t="s">
        <v>1001</v>
      </c>
      <c r="AH5" s="117"/>
      <c r="AI5" s="117"/>
      <c r="AJ5" s="117"/>
      <c r="AK5" s="117"/>
      <c r="AL5" s="117"/>
      <c r="AM5" s="117"/>
      <c r="AN5" s="117"/>
      <c r="AO5" s="117"/>
      <c r="AP5" s="118" t="s">
        <v>1002</v>
      </c>
      <c r="AQ5" s="119"/>
      <c r="AR5" s="119"/>
      <c r="AS5" s="119"/>
      <c r="AT5" s="119"/>
      <c r="AU5" s="119"/>
      <c r="AV5" s="117" t="s">
        <v>1068</v>
      </c>
      <c r="AW5" s="117"/>
      <c r="AX5" s="117"/>
      <c r="AY5" s="117"/>
      <c r="AZ5" s="117"/>
      <c r="BA5" s="117"/>
      <c r="BB5" s="117"/>
      <c r="BC5" s="117"/>
      <c r="BD5" s="117"/>
    </row>
    <row r="6" spans="1:71" ht="12" x14ac:dyDescent="0.2">
      <c r="A6" s="120" t="s">
        <v>967</v>
      </c>
      <c r="B6" s="120" t="s">
        <v>0</v>
      </c>
      <c r="C6" s="120" t="s">
        <v>1</v>
      </c>
      <c r="D6" s="114" t="s">
        <v>70</v>
      </c>
      <c r="E6" s="114" t="s">
        <v>2</v>
      </c>
      <c r="F6" s="114" t="s">
        <v>71</v>
      </c>
      <c r="G6" s="114" t="s">
        <v>426</v>
      </c>
      <c r="H6" s="114" t="s">
        <v>427</v>
      </c>
      <c r="I6" s="114" t="s">
        <v>428</v>
      </c>
      <c r="J6" s="114" t="s">
        <v>3</v>
      </c>
      <c r="K6" s="114" t="s">
        <v>4</v>
      </c>
      <c r="L6" s="114" t="s">
        <v>985</v>
      </c>
      <c r="M6" s="114" t="s">
        <v>432</v>
      </c>
      <c r="N6" s="114" t="s">
        <v>433</v>
      </c>
      <c r="O6" s="114" t="s">
        <v>434</v>
      </c>
      <c r="P6" s="114" t="s">
        <v>5</v>
      </c>
      <c r="Q6" s="114" t="s">
        <v>975</v>
      </c>
      <c r="R6" s="47" t="s">
        <v>6</v>
      </c>
      <c r="S6" s="114" t="s">
        <v>7</v>
      </c>
      <c r="T6" s="114" t="s">
        <v>8</v>
      </c>
      <c r="U6" s="114" t="s">
        <v>9</v>
      </c>
      <c r="V6" s="114" t="s">
        <v>999</v>
      </c>
      <c r="W6" s="54" t="s">
        <v>979</v>
      </c>
      <c r="X6" s="54" t="s">
        <v>968</v>
      </c>
      <c r="Y6" s="54" t="s">
        <v>974</v>
      </c>
      <c r="Z6" s="54" t="s">
        <v>973</v>
      </c>
      <c r="AA6" s="54" t="s">
        <v>972</v>
      </c>
      <c r="AB6" s="54" t="s">
        <v>971</v>
      </c>
      <c r="AC6" s="54" t="s">
        <v>970</v>
      </c>
      <c r="AD6" s="54" t="s">
        <v>969</v>
      </c>
      <c r="AE6" s="54" t="s">
        <v>976</v>
      </c>
      <c r="AF6" s="54" t="s">
        <v>1000</v>
      </c>
      <c r="AG6" s="54" t="s">
        <v>979</v>
      </c>
      <c r="AH6" s="54" t="s">
        <v>968</v>
      </c>
      <c r="AI6" s="54" t="s">
        <v>974</v>
      </c>
      <c r="AJ6" s="54" t="s">
        <v>973</v>
      </c>
      <c r="AK6" s="54" t="s">
        <v>972</v>
      </c>
      <c r="AL6" s="54" t="s">
        <v>971</v>
      </c>
      <c r="AM6" s="54" t="s">
        <v>970</v>
      </c>
      <c r="AN6" s="54" t="s">
        <v>969</v>
      </c>
      <c r="AO6" s="54" t="s">
        <v>976</v>
      </c>
      <c r="AP6" s="54" t="s">
        <v>974</v>
      </c>
      <c r="AQ6" s="54" t="s">
        <v>973</v>
      </c>
      <c r="AR6" s="54" t="s">
        <v>972</v>
      </c>
      <c r="AS6" s="54" t="s">
        <v>971</v>
      </c>
      <c r="AT6" s="54" t="s">
        <v>970</v>
      </c>
      <c r="AU6" s="54" t="s">
        <v>969</v>
      </c>
      <c r="AV6" s="54" t="s">
        <v>979</v>
      </c>
      <c r="AW6" s="54" t="s">
        <v>968</v>
      </c>
      <c r="AX6" s="54" t="s">
        <v>974</v>
      </c>
      <c r="AY6" s="54" t="s">
        <v>973</v>
      </c>
      <c r="AZ6" s="54" t="s">
        <v>972</v>
      </c>
      <c r="BA6" s="54" t="s">
        <v>971</v>
      </c>
      <c r="BB6" s="54" t="s">
        <v>970</v>
      </c>
      <c r="BC6" s="54" t="s">
        <v>969</v>
      </c>
      <c r="BD6" s="54" t="s">
        <v>976</v>
      </c>
    </row>
    <row r="7" spans="1:71" x14ac:dyDescent="0.2">
      <c r="A7" s="121"/>
      <c r="B7" s="121"/>
      <c r="C7" s="121"/>
      <c r="D7" s="115"/>
      <c r="E7" s="115"/>
      <c r="F7" s="115"/>
      <c r="G7" s="115"/>
      <c r="H7" s="115"/>
      <c r="I7" s="115"/>
      <c r="J7" s="115"/>
      <c r="K7" s="115"/>
      <c r="L7" s="115"/>
      <c r="M7" s="115"/>
      <c r="N7" s="115"/>
      <c r="O7" s="115"/>
      <c r="P7" s="115"/>
      <c r="Q7" s="115"/>
      <c r="R7" s="48" t="s">
        <v>43</v>
      </c>
      <c r="S7" s="115"/>
      <c r="T7" s="115"/>
      <c r="U7" s="115"/>
      <c r="V7" s="115"/>
      <c r="W7" s="36">
        <f t="shared" ref="W7:AO7" si="0">SUMIF($R$14:$R$218,$R$7,W14:W218)</f>
        <v>0</v>
      </c>
      <c r="X7" s="36">
        <f t="shared" si="0"/>
        <v>16738192.326070502</v>
      </c>
      <c r="Y7" s="36">
        <f t="shared" si="0"/>
        <v>294855937.83767021</v>
      </c>
      <c r="Z7" s="36">
        <f t="shared" si="0"/>
        <v>516404926.22892547</v>
      </c>
      <c r="AA7" s="36">
        <f t="shared" si="0"/>
        <v>584951312.76883578</v>
      </c>
      <c r="AB7" s="36">
        <f t="shared" si="0"/>
        <v>551688935.87151408</v>
      </c>
      <c r="AC7" s="36">
        <f t="shared" si="0"/>
        <v>429426452.6243962</v>
      </c>
      <c r="AD7" s="36">
        <f t="shared" si="0"/>
        <v>326169621.77290642</v>
      </c>
      <c r="AE7" s="36">
        <f t="shared" si="0"/>
        <v>69790943.575508371</v>
      </c>
      <c r="AF7" s="36">
        <f t="shared" si="0"/>
        <v>2790026323.0058265</v>
      </c>
      <c r="AG7" s="36">
        <f t="shared" si="0"/>
        <v>0</v>
      </c>
      <c r="AH7" s="36">
        <f t="shared" si="0"/>
        <v>16738192.326070502</v>
      </c>
      <c r="AI7" s="36">
        <f t="shared" si="0"/>
        <v>311594130.16374069</v>
      </c>
      <c r="AJ7" s="36">
        <f t="shared" si="0"/>
        <v>827999056.39266646</v>
      </c>
      <c r="AK7" s="36">
        <f t="shared" si="0"/>
        <v>1412950369.1615024</v>
      </c>
      <c r="AL7" s="36">
        <f t="shared" si="0"/>
        <v>1964639305.0330157</v>
      </c>
      <c r="AM7" s="36">
        <f t="shared" si="0"/>
        <v>2394065757.6574125</v>
      </c>
      <c r="AN7" s="36">
        <f t="shared" si="0"/>
        <v>2720235379.4303193</v>
      </c>
      <c r="AO7" s="36">
        <f t="shared" si="0"/>
        <v>2790026323.0058265</v>
      </c>
      <c r="AP7" s="60">
        <v>0.50435846832197817</v>
      </c>
      <c r="AQ7" s="60">
        <v>0.46991464047737752</v>
      </c>
      <c r="AR7" s="60">
        <v>0.54455166330727101</v>
      </c>
      <c r="AS7" s="60">
        <v>0.68869228476477917</v>
      </c>
      <c r="AT7" s="60">
        <v>0.78416684405807557</v>
      </c>
      <c r="AU7" s="60">
        <v>0.82817599772856554</v>
      </c>
      <c r="AV7" s="36">
        <f t="shared" ref="AV7:BD7" si="1">SUMIF($R$14:$R$218,$R$7,AV14:AV218)</f>
        <v>0</v>
      </c>
      <c r="AW7" s="36">
        <f t="shared" si="1"/>
        <v>0</v>
      </c>
      <c r="AX7" s="36">
        <f t="shared" si="1"/>
        <v>168544420.59524137</v>
      </c>
      <c r="AY7" s="36">
        <f t="shared" si="1"/>
        <v>586769475.24136794</v>
      </c>
      <c r="AZ7" s="36">
        <f t="shared" si="1"/>
        <v>1005135063.668978</v>
      </c>
      <c r="BA7" s="36">
        <f t="shared" si="1"/>
        <v>1586897623.749208</v>
      </c>
      <c r="BB7" s="36">
        <f t="shared" si="1"/>
        <v>2099659647.0704052</v>
      </c>
      <c r="BC7" s="36">
        <f t="shared" si="1"/>
        <v>2461317355.8289061</v>
      </c>
      <c r="BD7" s="36">
        <f t="shared" si="1"/>
        <v>2476230760</v>
      </c>
    </row>
    <row r="8" spans="1:71" x14ac:dyDescent="0.2">
      <c r="A8" s="121"/>
      <c r="B8" s="121"/>
      <c r="C8" s="121"/>
      <c r="D8" s="115"/>
      <c r="E8" s="115"/>
      <c r="F8" s="115"/>
      <c r="G8" s="115"/>
      <c r="H8" s="115"/>
      <c r="I8" s="115"/>
      <c r="J8" s="115"/>
      <c r="K8" s="115"/>
      <c r="L8" s="115"/>
      <c r="M8" s="115"/>
      <c r="N8" s="115"/>
      <c r="O8" s="115"/>
      <c r="P8" s="115"/>
      <c r="Q8" s="115"/>
      <c r="R8" s="48" t="s">
        <v>991</v>
      </c>
      <c r="S8" s="115"/>
      <c r="T8" s="115"/>
      <c r="U8" s="115"/>
      <c r="V8" s="115"/>
      <c r="W8" s="36">
        <f t="shared" ref="W8:AO8" si="2">SUMIF($R$14:$R$218,$R$8,W14:W218)</f>
        <v>211625.16</v>
      </c>
      <c r="X8" s="36">
        <f t="shared" si="2"/>
        <v>4319506.4705882315</v>
      </c>
      <c r="Y8" s="36">
        <f t="shared" si="2"/>
        <v>46338074.339490749</v>
      </c>
      <c r="Z8" s="36">
        <f t="shared" si="2"/>
        <v>127287164.6436239</v>
      </c>
      <c r="AA8" s="36">
        <f t="shared" si="2"/>
        <v>170655324.82476673</v>
      </c>
      <c r="AB8" s="36">
        <f t="shared" si="2"/>
        <v>168272001.11738667</v>
      </c>
      <c r="AC8" s="36">
        <f t="shared" si="2"/>
        <v>137040454.93337172</v>
      </c>
      <c r="AD8" s="36">
        <f t="shared" si="2"/>
        <v>84924765.939007372</v>
      </c>
      <c r="AE8" s="36">
        <f t="shared" si="2"/>
        <v>9338329.7529411763</v>
      </c>
      <c r="AF8" s="36">
        <f t="shared" si="2"/>
        <v>748387247.18117642</v>
      </c>
      <c r="AG8" s="36">
        <f t="shared" si="2"/>
        <v>211625.16</v>
      </c>
      <c r="AH8" s="36">
        <f t="shared" si="2"/>
        <v>4531131.6305882316</v>
      </c>
      <c r="AI8" s="36">
        <f t="shared" si="2"/>
        <v>50869205.970078975</v>
      </c>
      <c r="AJ8" s="36">
        <f t="shared" si="2"/>
        <v>178156370.61370289</v>
      </c>
      <c r="AK8" s="36">
        <f t="shared" si="2"/>
        <v>348811695.43846947</v>
      </c>
      <c r="AL8" s="36">
        <f t="shared" si="2"/>
        <v>517083696.55585623</v>
      </c>
      <c r="AM8" s="36">
        <f t="shared" si="2"/>
        <v>654124151.48922777</v>
      </c>
      <c r="AN8" s="36">
        <f t="shared" si="2"/>
        <v>739048917.42823517</v>
      </c>
      <c r="AO8" s="36">
        <f t="shared" si="2"/>
        <v>748387247.18117642</v>
      </c>
      <c r="AP8" s="60">
        <v>0.29106191834965883</v>
      </c>
      <c r="AQ8" s="60">
        <v>0.40436315825710356</v>
      </c>
      <c r="AR8" s="60">
        <v>0.60650226896698989</v>
      </c>
      <c r="AS8" s="60">
        <v>0.65733521485301716</v>
      </c>
      <c r="AT8" s="60">
        <v>0.75490697908230242</v>
      </c>
      <c r="AU8" s="60">
        <v>0.81219440508640406</v>
      </c>
      <c r="AV8" s="36">
        <f t="shared" ref="AV8:BD8" si="3">SUMIF($R$14:$R$218,$R$8,AV14:AV218)</f>
        <v>0</v>
      </c>
      <c r="AW8" s="36">
        <f t="shared" si="3"/>
        <v>0</v>
      </c>
      <c r="AX8" s="36">
        <f t="shared" si="3"/>
        <v>14806088.674575107</v>
      </c>
      <c r="AY8" s="36">
        <f t="shared" si="3"/>
        <v>74168913.082543492</v>
      </c>
      <c r="AZ8" s="36">
        <f t="shared" si="3"/>
        <v>214448782.67055503</v>
      </c>
      <c r="BA8" s="36">
        <f t="shared" si="3"/>
        <v>343735650.97164905</v>
      </c>
      <c r="BB8" s="36">
        <f t="shared" si="3"/>
        <v>497381796.52166969</v>
      </c>
      <c r="BC8" s="36">
        <f t="shared" si="3"/>
        <v>603248306.04820657</v>
      </c>
      <c r="BD8" s="36">
        <f t="shared" si="3"/>
        <v>661952056</v>
      </c>
    </row>
    <row r="9" spans="1:71" x14ac:dyDescent="0.2">
      <c r="A9" s="121"/>
      <c r="B9" s="121"/>
      <c r="C9" s="121"/>
      <c r="D9" s="115"/>
      <c r="E9" s="115"/>
      <c r="F9" s="115"/>
      <c r="G9" s="115"/>
      <c r="H9" s="115"/>
      <c r="I9" s="115"/>
      <c r="J9" s="115"/>
      <c r="K9" s="115"/>
      <c r="L9" s="115"/>
      <c r="M9" s="115"/>
      <c r="N9" s="115"/>
      <c r="O9" s="115"/>
      <c r="P9" s="115"/>
      <c r="Q9" s="115"/>
      <c r="R9" s="48" t="s">
        <v>57</v>
      </c>
      <c r="S9" s="115"/>
      <c r="T9" s="115"/>
      <c r="U9" s="115"/>
      <c r="V9" s="115"/>
      <c r="W9" s="36">
        <f t="shared" ref="W9:AO9" si="4">SUMIF($R$14:$R$218,$R$9,W14:W218)</f>
        <v>0</v>
      </c>
      <c r="X9" s="36">
        <f t="shared" si="4"/>
        <v>0</v>
      </c>
      <c r="Y9" s="36">
        <f t="shared" si="4"/>
        <v>66226694.117647059</v>
      </c>
      <c r="Z9" s="36">
        <f t="shared" si="4"/>
        <v>157168146.72057354</v>
      </c>
      <c r="AA9" s="36">
        <f t="shared" si="4"/>
        <v>145809116.09749997</v>
      </c>
      <c r="AB9" s="36">
        <f t="shared" si="4"/>
        <v>138880167.76231986</v>
      </c>
      <c r="AC9" s="36">
        <f t="shared" si="4"/>
        <v>218211157.16231987</v>
      </c>
      <c r="AD9" s="36">
        <f t="shared" si="4"/>
        <v>245089913.61450735</v>
      </c>
      <c r="AE9" s="36">
        <f t="shared" si="4"/>
        <v>34820189.32513237</v>
      </c>
      <c r="AF9" s="36">
        <f t="shared" si="4"/>
        <v>1006205384.8</v>
      </c>
      <c r="AG9" s="36">
        <f t="shared" si="4"/>
        <v>0</v>
      </c>
      <c r="AH9" s="36">
        <f t="shared" si="4"/>
        <v>0</v>
      </c>
      <c r="AI9" s="36">
        <f t="shared" si="4"/>
        <v>66226694.117647059</v>
      </c>
      <c r="AJ9" s="36">
        <f t="shared" si="4"/>
        <v>223394840.8382206</v>
      </c>
      <c r="AK9" s="36">
        <f t="shared" si="4"/>
        <v>369203956.93572056</v>
      </c>
      <c r="AL9" s="36">
        <f t="shared" si="4"/>
        <v>508084124.69804043</v>
      </c>
      <c r="AM9" s="36">
        <f t="shared" si="4"/>
        <v>726295281.86036026</v>
      </c>
      <c r="AN9" s="36">
        <f t="shared" si="4"/>
        <v>971385195.4748677</v>
      </c>
      <c r="AO9" s="36">
        <f t="shared" si="4"/>
        <v>1006205384.8</v>
      </c>
      <c r="AP9" s="60">
        <v>0.60864888325739808</v>
      </c>
      <c r="AQ9" s="60">
        <v>0.63366434541569816</v>
      </c>
      <c r="AR9" s="60">
        <v>0.61747334758242212</v>
      </c>
      <c r="AS9" s="60">
        <v>0.74831887768890837</v>
      </c>
      <c r="AT9" s="60">
        <v>0.88703681545842261</v>
      </c>
      <c r="AU9" s="60">
        <v>0.90880509125220599</v>
      </c>
      <c r="AV9" s="36">
        <f t="shared" ref="AV9:BD9" si="5">SUMIF($R$14:$R$218,$R$9,AV14:AV218)</f>
        <v>0</v>
      </c>
      <c r="AW9" s="36">
        <f t="shared" si="5"/>
        <v>0</v>
      </c>
      <c r="AX9" s="36">
        <f t="shared" si="5"/>
        <v>44222314.583961196</v>
      </c>
      <c r="AY9" s="36">
        <f t="shared" si="5"/>
        <v>146929735.99111393</v>
      </c>
      <c r="AZ9" s="36">
        <f t="shared" si="5"/>
        <v>237229080.05503932</v>
      </c>
      <c r="BA9" s="36">
        <f t="shared" si="5"/>
        <v>388907633.47955751</v>
      </c>
      <c r="BB9" s="36">
        <f t="shared" si="5"/>
        <v>649950757.6613946</v>
      </c>
      <c r="BC9" s="36">
        <f t="shared" si="5"/>
        <v>876630169.08597136</v>
      </c>
      <c r="BD9" s="36">
        <f t="shared" si="5"/>
        <v>935427443</v>
      </c>
    </row>
    <row r="10" spans="1:71" x14ac:dyDescent="0.2">
      <c r="A10" s="121"/>
      <c r="B10" s="121"/>
      <c r="C10" s="121"/>
      <c r="D10" s="115"/>
      <c r="E10" s="115"/>
      <c r="F10" s="115"/>
      <c r="G10" s="115"/>
      <c r="H10" s="115"/>
      <c r="I10" s="115"/>
      <c r="J10" s="115"/>
      <c r="K10" s="115"/>
      <c r="L10" s="115"/>
      <c r="M10" s="115"/>
      <c r="N10" s="115"/>
      <c r="O10" s="115"/>
      <c r="P10" s="115"/>
      <c r="Q10" s="115"/>
      <c r="R10" s="48" t="s">
        <v>69</v>
      </c>
      <c r="S10" s="115"/>
      <c r="T10" s="115"/>
      <c r="U10" s="115"/>
      <c r="V10" s="115"/>
      <c r="W10" s="36">
        <f t="shared" ref="W10:AO10" si="6">SUMIF($R$14:$R$218,$R$10,W14:W218)</f>
        <v>0</v>
      </c>
      <c r="X10" s="36">
        <f t="shared" si="6"/>
        <v>0</v>
      </c>
      <c r="Y10" s="36">
        <f t="shared" si="6"/>
        <v>15672536.235294113</v>
      </c>
      <c r="Z10" s="36">
        <f t="shared" si="6"/>
        <v>26020313.1617647</v>
      </c>
      <c r="AA10" s="36">
        <f t="shared" si="6"/>
        <v>51048737.009999998</v>
      </c>
      <c r="AB10" s="36">
        <f t="shared" si="6"/>
        <v>34949806.538235292</v>
      </c>
      <c r="AC10" s="36">
        <f t="shared" si="6"/>
        <v>32777915.960735295</v>
      </c>
      <c r="AD10" s="36">
        <f t="shared" si="6"/>
        <v>29422592.210735295</v>
      </c>
      <c r="AE10" s="36">
        <f t="shared" si="6"/>
        <v>5791692.7107352959</v>
      </c>
      <c r="AF10" s="36">
        <f t="shared" si="6"/>
        <v>195683593.82749999</v>
      </c>
      <c r="AG10" s="36">
        <f t="shared" si="6"/>
        <v>0</v>
      </c>
      <c r="AH10" s="36">
        <f t="shared" si="6"/>
        <v>0</v>
      </c>
      <c r="AI10" s="36">
        <f t="shared" si="6"/>
        <v>15672536.235294113</v>
      </c>
      <c r="AJ10" s="36">
        <f t="shared" si="6"/>
        <v>41692849.397058815</v>
      </c>
      <c r="AK10" s="36">
        <f t="shared" si="6"/>
        <v>92741586.40705882</v>
      </c>
      <c r="AL10" s="36">
        <f t="shared" si="6"/>
        <v>127691392.94529411</v>
      </c>
      <c r="AM10" s="36">
        <f t="shared" si="6"/>
        <v>160469308.9060294</v>
      </c>
      <c r="AN10" s="36">
        <f t="shared" si="6"/>
        <v>189891901.11676469</v>
      </c>
      <c r="AO10" s="36">
        <f t="shared" si="6"/>
        <v>195683593.82749999</v>
      </c>
      <c r="AP10" s="60">
        <v>0.50435846832197817</v>
      </c>
      <c r="AQ10" s="60">
        <v>0.46991464047737752</v>
      </c>
      <c r="AR10" s="60">
        <v>0.54455166330727101</v>
      </c>
      <c r="AS10" s="60">
        <v>0.68869228476477917</v>
      </c>
      <c r="AT10" s="60">
        <v>0.78416684405807557</v>
      </c>
      <c r="AU10" s="60">
        <v>0.82817599772856554</v>
      </c>
      <c r="AV10" s="36">
        <f t="shared" ref="AV10:BD10" si="7">SUMIF($R$14:$R$218,$R$10,AV14:AV218)</f>
        <v>0</v>
      </c>
      <c r="AW10" s="36">
        <f t="shared" si="7"/>
        <v>0</v>
      </c>
      <c r="AX10" s="36">
        <f t="shared" si="7"/>
        <v>11663143.467284473</v>
      </c>
      <c r="AY10" s="36">
        <f t="shared" si="7"/>
        <v>31821186.630010888</v>
      </c>
      <c r="AZ10" s="36">
        <f t="shared" si="7"/>
        <v>79325803.814176977</v>
      </c>
      <c r="BA10" s="36">
        <f t="shared" si="7"/>
        <v>113688141.90724202</v>
      </c>
      <c r="BB10" s="36">
        <f t="shared" si="7"/>
        <v>147201924.81785414</v>
      </c>
      <c r="BC10" s="36">
        <f t="shared" si="7"/>
        <v>177128345.09271023</v>
      </c>
      <c r="BD10" s="36">
        <f t="shared" si="7"/>
        <v>184237327</v>
      </c>
    </row>
    <row r="11" spans="1:71" x14ac:dyDescent="0.2">
      <c r="A11" s="121"/>
      <c r="B11" s="121"/>
      <c r="C11" s="121"/>
      <c r="D11" s="115"/>
      <c r="E11" s="115"/>
      <c r="F11" s="115"/>
      <c r="G11" s="115"/>
      <c r="H11" s="115"/>
      <c r="I11" s="115"/>
      <c r="J11" s="115"/>
      <c r="K11" s="115"/>
      <c r="L11" s="115"/>
      <c r="M11" s="115"/>
      <c r="N11" s="115"/>
      <c r="O11" s="115"/>
      <c r="P11" s="115"/>
      <c r="Q11" s="115"/>
      <c r="R11" s="48" t="s">
        <v>978</v>
      </c>
      <c r="S11" s="115"/>
      <c r="T11" s="115"/>
      <c r="U11" s="115"/>
      <c r="V11" s="115"/>
      <c r="W11" s="36">
        <f t="shared" ref="W11:AO11" si="8">SUMIF($R$14:$R$218,$R$11,W14:W218)</f>
        <v>12125372.219999999</v>
      </c>
      <c r="X11" s="36">
        <f t="shared" si="8"/>
        <v>25350490</v>
      </c>
      <c r="Y11" s="36">
        <f t="shared" si="8"/>
        <v>25350486</v>
      </c>
      <c r="Z11" s="36">
        <f t="shared" si="8"/>
        <v>25350486</v>
      </c>
      <c r="AA11" s="36">
        <f t="shared" si="8"/>
        <v>25350486</v>
      </c>
      <c r="AB11" s="36">
        <f t="shared" si="8"/>
        <v>25350488</v>
      </c>
      <c r="AC11" s="36">
        <f t="shared" si="8"/>
        <v>25350476</v>
      </c>
      <c r="AD11" s="36">
        <f t="shared" si="8"/>
        <v>0</v>
      </c>
      <c r="AE11" s="36">
        <f t="shared" si="8"/>
        <v>0</v>
      </c>
      <c r="AF11" s="36">
        <f t="shared" si="8"/>
        <v>164228284.22</v>
      </c>
      <c r="AG11" s="36">
        <f t="shared" si="8"/>
        <v>12125372.219999999</v>
      </c>
      <c r="AH11" s="36">
        <f t="shared" si="8"/>
        <v>37475862.219999999</v>
      </c>
      <c r="AI11" s="36">
        <f t="shared" si="8"/>
        <v>62826348.219999999</v>
      </c>
      <c r="AJ11" s="36">
        <f t="shared" si="8"/>
        <v>88176834.219999999</v>
      </c>
      <c r="AK11" s="36">
        <f t="shared" si="8"/>
        <v>113527320.22</v>
      </c>
      <c r="AL11" s="36">
        <f t="shared" si="8"/>
        <v>138877808.22</v>
      </c>
      <c r="AM11" s="36">
        <f t="shared" si="8"/>
        <v>164228284.22</v>
      </c>
      <c r="AN11" s="36">
        <f t="shared" si="8"/>
        <v>164228284.22</v>
      </c>
      <c r="AO11" s="36">
        <f t="shared" si="8"/>
        <v>164228284.22</v>
      </c>
      <c r="AP11" s="36"/>
      <c r="AQ11" s="36"/>
      <c r="AR11" s="36"/>
      <c r="AS11" s="36"/>
      <c r="AT11" s="36"/>
      <c r="AU11" s="36"/>
      <c r="AV11" s="36">
        <f t="shared" ref="AV11:BD11" si="9">SUMIF($R$14:$R$218,$R$11,AV14:AV218)</f>
        <v>0</v>
      </c>
      <c r="AW11" s="36">
        <f t="shared" si="9"/>
        <v>0</v>
      </c>
      <c r="AX11" s="36">
        <f t="shared" si="9"/>
        <v>8063381.8711068621</v>
      </c>
      <c r="AY11" s="36">
        <f t="shared" si="9"/>
        <v>28449779.021727901</v>
      </c>
      <c r="AZ11" s="36">
        <f t="shared" si="9"/>
        <v>52861437.689179495</v>
      </c>
      <c r="BA11" s="36">
        <f t="shared" si="9"/>
        <v>83561059.383366868</v>
      </c>
      <c r="BB11" s="36">
        <f t="shared" si="9"/>
        <v>115520205.44258</v>
      </c>
      <c r="BC11" s="36">
        <f t="shared" si="9"/>
        <v>139276927.72679767</v>
      </c>
      <c r="BD11" s="36">
        <f t="shared" si="9"/>
        <v>143901337.99500003</v>
      </c>
    </row>
    <row r="12" spans="1:71" x14ac:dyDescent="0.2">
      <c r="A12" s="122"/>
      <c r="B12" s="122"/>
      <c r="C12" s="122"/>
      <c r="D12" s="116"/>
      <c r="E12" s="116"/>
      <c r="F12" s="116"/>
      <c r="G12" s="116"/>
      <c r="H12" s="116"/>
      <c r="I12" s="116"/>
      <c r="J12" s="116"/>
      <c r="K12" s="116"/>
      <c r="L12" s="116"/>
      <c r="M12" s="116"/>
      <c r="N12" s="116"/>
      <c r="O12" s="116"/>
      <c r="P12" s="116"/>
      <c r="Q12" s="116"/>
      <c r="R12" s="48" t="s">
        <v>992</v>
      </c>
      <c r="S12" s="116"/>
      <c r="T12" s="116"/>
      <c r="U12" s="116"/>
      <c r="V12" s="116"/>
      <c r="W12" s="55">
        <f>W7+W8+W9+W10+W11</f>
        <v>12336997.379999999</v>
      </c>
      <c r="X12" s="55">
        <f t="shared" ref="X12:AF12" si="10">X7+X8+X9+X10+X11</f>
        <v>46408188.796658732</v>
      </c>
      <c r="Y12" s="55">
        <f t="shared" si="10"/>
        <v>448443728.53010213</v>
      </c>
      <c r="Z12" s="55">
        <f t="shared" si="10"/>
        <v>852231036.7548877</v>
      </c>
      <c r="AA12" s="55">
        <f t="shared" si="10"/>
        <v>977814976.7011025</v>
      </c>
      <c r="AB12" s="55">
        <f t="shared" si="10"/>
        <v>919141399.28945601</v>
      </c>
      <c r="AC12" s="55">
        <f t="shared" si="10"/>
        <v>842806456.68082309</v>
      </c>
      <c r="AD12" s="55">
        <f t="shared" si="10"/>
        <v>685606893.53715646</v>
      </c>
      <c r="AE12" s="55">
        <f t="shared" si="10"/>
        <v>119741155.36431721</v>
      </c>
      <c r="AF12" s="55">
        <f t="shared" si="10"/>
        <v>4904530833.0345039</v>
      </c>
      <c r="AG12" s="55">
        <f t="shared" ref="AG12:AO12" si="11">AG7+AG8+AG9+AG10+AG11</f>
        <v>12336997.379999999</v>
      </c>
      <c r="AH12" s="55">
        <f t="shared" si="11"/>
        <v>58745186.176658735</v>
      </c>
      <c r="AI12" s="55">
        <f t="shared" si="11"/>
        <v>507188914.70676088</v>
      </c>
      <c r="AJ12" s="55">
        <f t="shared" si="11"/>
        <v>1359419951.4616487</v>
      </c>
      <c r="AK12" s="55">
        <f t="shared" si="11"/>
        <v>2337234928.1627507</v>
      </c>
      <c r="AL12" s="55">
        <f t="shared" si="11"/>
        <v>3256376327.4522061</v>
      </c>
      <c r="AM12" s="55">
        <f t="shared" si="11"/>
        <v>4099182784.1330295</v>
      </c>
      <c r="AN12" s="55">
        <f t="shared" si="11"/>
        <v>4784789677.670187</v>
      </c>
      <c r="AO12" s="55">
        <f t="shared" si="11"/>
        <v>4904530833.0345039</v>
      </c>
      <c r="AP12" s="55"/>
      <c r="AQ12" s="55"/>
      <c r="AR12" s="55"/>
      <c r="AS12" s="55"/>
      <c r="AT12" s="55"/>
      <c r="AU12" s="55"/>
      <c r="AV12" s="55">
        <f t="shared" ref="AV12:BD12" si="12">AV7+AV8+AV9+AV10+AV11</f>
        <v>0</v>
      </c>
      <c r="AW12" s="55">
        <f t="shared" si="12"/>
        <v>0</v>
      </c>
      <c r="AX12" s="55">
        <f t="shared" si="12"/>
        <v>247299349.19216901</v>
      </c>
      <c r="AY12" s="55">
        <f t="shared" si="12"/>
        <v>868139089.96676409</v>
      </c>
      <c r="AZ12" s="55">
        <f t="shared" si="12"/>
        <v>1589000167.897929</v>
      </c>
      <c r="BA12" s="55">
        <f t="shared" si="12"/>
        <v>2516790109.4910235</v>
      </c>
      <c r="BB12" s="55">
        <f t="shared" si="12"/>
        <v>3509714331.5139036</v>
      </c>
      <c r="BC12" s="55">
        <f t="shared" si="12"/>
        <v>4257601103.7825913</v>
      </c>
      <c r="BD12" s="55">
        <f t="shared" si="12"/>
        <v>4401748923.9949999</v>
      </c>
    </row>
    <row r="13" spans="1:71" x14ac:dyDescent="0.2">
      <c r="A13" s="20">
        <v>1</v>
      </c>
      <c r="B13" s="20">
        <v>2</v>
      </c>
      <c r="C13" s="20">
        <v>3</v>
      </c>
      <c r="D13" s="20">
        <v>4</v>
      </c>
      <c r="E13" s="20">
        <v>5</v>
      </c>
      <c r="F13" s="20">
        <v>6</v>
      </c>
      <c r="G13" s="20">
        <v>7</v>
      </c>
      <c r="H13" s="20">
        <v>8</v>
      </c>
      <c r="I13" s="20">
        <v>9</v>
      </c>
      <c r="J13" s="20">
        <v>10</v>
      </c>
      <c r="K13" s="20">
        <v>11</v>
      </c>
      <c r="L13" s="20">
        <v>12</v>
      </c>
      <c r="M13" s="20">
        <v>13</v>
      </c>
      <c r="N13" s="20">
        <v>14</v>
      </c>
      <c r="O13" s="20">
        <v>15</v>
      </c>
      <c r="P13" s="20">
        <v>16</v>
      </c>
      <c r="Q13" s="20">
        <v>17</v>
      </c>
      <c r="R13" s="20">
        <v>18</v>
      </c>
      <c r="S13" s="20">
        <v>19</v>
      </c>
      <c r="T13" s="20">
        <v>20</v>
      </c>
      <c r="U13" s="20">
        <v>21</v>
      </c>
      <c r="V13" s="20">
        <v>22</v>
      </c>
      <c r="W13" s="20">
        <v>23</v>
      </c>
      <c r="X13" s="20">
        <v>24</v>
      </c>
      <c r="Y13" s="20">
        <v>25</v>
      </c>
      <c r="Z13" s="20">
        <v>26</v>
      </c>
      <c r="AA13" s="20">
        <v>27</v>
      </c>
      <c r="AB13" s="20">
        <v>28</v>
      </c>
      <c r="AC13" s="20">
        <v>29</v>
      </c>
      <c r="AD13" s="20">
        <v>30</v>
      </c>
      <c r="AE13" s="20">
        <v>31</v>
      </c>
      <c r="AF13" s="20">
        <v>32</v>
      </c>
      <c r="AG13" s="20">
        <v>33</v>
      </c>
      <c r="AH13" s="20">
        <v>34</v>
      </c>
      <c r="AI13" s="20">
        <v>35</v>
      </c>
      <c r="AJ13" s="20">
        <v>36</v>
      </c>
      <c r="AK13" s="20">
        <v>37</v>
      </c>
      <c r="AL13" s="20">
        <v>38</v>
      </c>
      <c r="AM13" s="20">
        <v>39</v>
      </c>
      <c r="AN13" s="20">
        <v>40</v>
      </c>
      <c r="AO13" s="20">
        <v>41</v>
      </c>
      <c r="AP13" s="20">
        <v>42</v>
      </c>
      <c r="AQ13" s="20">
        <v>43</v>
      </c>
      <c r="AR13" s="20">
        <v>44</v>
      </c>
      <c r="AS13" s="20">
        <v>45</v>
      </c>
      <c r="AT13" s="20">
        <v>46</v>
      </c>
      <c r="AU13" s="20">
        <v>47</v>
      </c>
      <c r="AV13" s="20">
        <v>48</v>
      </c>
      <c r="AW13" s="20">
        <v>49</v>
      </c>
      <c r="AX13" s="20">
        <v>50</v>
      </c>
      <c r="AY13" s="20">
        <v>51</v>
      </c>
      <c r="AZ13" s="20">
        <v>52</v>
      </c>
      <c r="BA13" s="20">
        <v>53</v>
      </c>
      <c r="BB13" s="20">
        <v>54</v>
      </c>
      <c r="BC13" s="20">
        <v>55</v>
      </c>
      <c r="BD13" s="20">
        <v>56</v>
      </c>
    </row>
    <row r="14" spans="1:71" ht="24.95" customHeight="1" x14ac:dyDescent="0.2">
      <c r="A14" s="16" t="s">
        <v>958</v>
      </c>
      <c r="B14" s="16">
        <v>1</v>
      </c>
      <c r="C14" s="17" t="s">
        <v>10</v>
      </c>
      <c r="D14" s="19" t="s">
        <v>72</v>
      </c>
      <c r="E14" s="16" t="s">
        <v>91</v>
      </c>
      <c r="F14" s="18" t="s">
        <v>92</v>
      </c>
      <c r="G14" s="18" t="s">
        <v>521</v>
      </c>
      <c r="H14" s="18" t="s">
        <v>522</v>
      </c>
      <c r="I14" s="18" t="s">
        <v>523</v>
      </c>
      <c r="J14" s="16" t="s">
        <v>106</v>
      </c>
      <c r="K14" s="18" t="s">
        <v>107</v>
      </c>
      <c r="L14" s="18" t="str">
        <f t="shared" ref="L14:L45" si="13">J14&amp;K14</f>
        <v>1.1.1.1.Zinātnes politikas ieviešana,vadība un kapacitātes stiprināšana</v>
      </c>
      <c r="M14" s="18" t="s">
        <v>526</v>
      </c>
      <c r="N14" s="18" t="s">
        <v>527</v>
      </c>
      <c r="O14" s="18" t="s">
        <v>528</v>
      </c>
      <c r="P14" s="19" t="s">
        <v>42</v>
      </c>
      <c r="Q14" s="19" t="str">
        <f t="shared" ref="Q14:Q45" si="14">J14&amp;P14</f>
        <v>1.1.1.1._</v>
      </c>
      <c r="R14" s="16" t="s">
        <v>43</v>
      </c>
      <c r="S14" s="35">
        <v>10121536</v>
      </c>
      <c r="T14" s="35">
        <v>11907690</v>
      </c>
      <c r="U14" s="35">
        <v>1786154</v>
      </c>
      <c r="V14" s="49">
        <f t="shared" ref="V14:V45" si="15">S14/T14</f>
        <v>0.84999995801032779</v>
      </c>
      <c r="W14" s="40"/>
      <c r="X14" s="90">
        <v>98000</v>
      </c>
      <c r="Y14" s="90">
        <v>2386490</v>
      </c>
      <c r="Z14" s="90">
        <v>2386490</v>
      </c>
      <c r="AA14" s="90">
        <v>2386490</v>
      </c>
      <c r="AB14" s="90">
        <v>2386490</v>
      </c>
      <c r="AC14" s="90">
        <v>2386490</v>
      </c>
      <c r="AD14" s="90">
        <v>2368495</v>
      </c>
      <c r="AE14" s="90">
        <v>0</v>
      </c>
      <c r="AF14" s="27">
        <f t="shared" ref="AF14:AF45" si="16">W14+X14+Y14+Z14+AA14+AB14+AC14+AD14+AE14</f>
        <v>14398945</v>
      </c>
      <c r="AG14" s="27">
        <f>W14</f>
        <v>0</v>
      </c>
      <c r="AH14" s="27">
        <f t="shared" ref="AH14:AH45" si="17">AG14+X14</f>
        <v>98000</v>
      </c>
      <c r="AI14" s="27">
        <f t="shared" ref="AI14:AI45" si="18">AH14+Y14</f>
        <v>2484490</v>
      </c>
      <c r="AJ14" s="27">
        <f t="shared" ref="AJ14:AO14" si="19">AI14+Z14</f>
        <v>4870980</v>
      </c>
      <c r="AK14" s="27">
        <f t="shared" si="19"/>
        <v>7257470</v>
      </c>
      <c r="AL14" s="27">
        <f t="shared" si="19"/>
        <v>9643960</v>
      </c>
      <c r="AM14" s="27">
        <f t="shared" si="19"/>
        <v>12030450</v>
      </c>
      <c r="AN14" s="27">
        <f t="shared" si="19"/>
        <v>14398945</v>
      </c>
      <c r="AO14" s="27">
        <f t="shared" si="19"/>
        <v>14398945</v>
      </c>
      <c r="AP14" s="91">
        <v>0.50435846832197817</v>
      </c>
      <c r="AQ14" s="91">
        <v>0.46991464047737752</v>
      </c>
      <c r="AR14" s="91">
        <v>0.54455166330727101</v>
      </c>
      <c r="AS14" s="91">
        <v>0.68869228476477917</v>
      </c>
      <c r="AT14" s="91">
        <v>0.78416684405807557</v>
      </c>
      <c r="AU14" s="91">
        <v>0.82817599772856554</v>
      </c>
      <c r="AV14" s="30">
        <v>0</v>
      </c>
      <c r="AW14" s="30">
        <v>0</v>
      </c>
      <c r="AX14" s="27">
        <f t="shared" ref="AX14:AX65" si="20">IF(AI14*AP14&gt;S14,S14,AI14*AP14)</f>
        <v>1253073.5709612716</v>
      </c>
      <c r="AY14" s="27">
        <f t="shared" ref="AY14:AY65" si="21">IF(AJ14*AQ14&gt;S14,S14,AJ14*AQ14)</f>
        <v>2288944.8154724962</v>
      </c>
      <c r="AZ14" s="27">
        <f>IF(AK14*AR14&gt;S14,S14,AK14*AR14)</f>
        <v>3952067.3599026203</v>
      </c>
      <c r="BA14" s="27">
        <f t="shared" ref="BA14:BA65" si="22">IF(AL14*AS14&gt;S14,S14,AL14*AS14)</f>
        <v>6641720.8465801394</v>
      </c>
      <c r="BB14" s="27">
        <f t="shared" ref="BB14:BB65" si="23">IF(AM14*AT14&gt;S14,S14,AM14*AT14)</f>
        <v>9433880.0090984758</v>
      </c>
      <c r="BC14" s="27">
        <f t="shared" ref="BC14:BC65" si="24">IF(AN14*AU14&gt;S14,S14,AN14*AU14)</f>
        <v>10121536</v>
      </c>
      <c r="BD14" s="27">
        <f>S14</f>
        <v>10121536</v>
      </c>
      <c r="BM14" s="42"/>
      <c r="BN14" s="42"/>
      <c r="BO14" s="42"/>
      <c r="BP14" s="42"/>
      <c r="BQ14" s="42"/>
      <c r="BR14" s="42"/>
      <c r="BS14" s="42"/>
    </row>
    <row r="15" spans="1:71" ht="24.95" customHeight="1" x14ac:dyDescent="0.2">
      <c r="A15" s="1" t="s">
        <v>958</v>
      </c>
      <c r="B15" s="1">
        <v>1</v>
      </c>
      <c r="C15" s="2" t="s">
        <v>10</v>
      </c>
      <c r="D15" s="5" t="s">
        <v>72</v>
      </c>
      <c r="E15" s="1" t="s">
        <v>91</v>
      </c>
      <c r="F15" s="4" t="s">
        <v>92</v>
      </c>
      <c r="G15" s="4" t="s">
        <v>521</v>
      </c>
      <c r="H15" s="4" t="s">
        <v>522</v>
      </c>
      <c r="I15" s="4" t="s">
        <v>523</v>
      </c>
      <c r="J15" s="1" t="s">
        <v>108</v>
      </c>
      <c r="K15" s="4" t="s">
        <v>109</v>
      </c>
      <c r="L15" s="4" t="str">
        <f t="shared" si="13"/>
        <v>1.1.1.2.RIS3 pētniecības un inovācijas centri</v>
      </c>
      <c r="M15" s="4" t="s">
        <v>529</v>
      </c>
      <c r="N15" s="4" t="s">
        <v>530</v>
      </c>
      <c r="O15" s="4" t="s">
        <v>531</v>
      </c>
      <c r="P15" s="5" t="s">
        <v>42</v>
      </c>
      <c r="Q15" s="5" t="str">
        <f t="shared" si="14"/>
        <v>1.1.1.2._</v>
      </c>
      <c r="R15" s="1" t="s">
        <v>43</v>
      </c>
      <c r="S15" s="8">
        <v>51765000</v>
      </c>
      <c r="T15" s="8">
        <v>60900000</v>
      </c>
      <c r="U15" s="8">
        <v>9135000</v>
      </c>
      <c r="V15" s="50">
        <f t="shared" si="15"/>
        <v>0.85</v>
      </c>
      <c r="W15" s="40"/>
      <c r="X15" s="90">
        <v>0</v>
      </c>
      <c r="Y15" s="90">
        <v>609000</v>
      </c>
      <c r="Z15" s="90">
        <v>11571000</v>
      </c>
      <c r="AA15" s="90">
        <v>15225000</v>
      </c>
      <c r="AB15" s="90">
        <v>15225000</v>
      </c>
      <c r="AC15" s="90">
        <v>12180000</v>
      </c>
      <c r="AD15" s="90">
        <v>4872000</v>
      </c>
      <c r="AE15" s="90">
        <v>974397.06315428996</v>
      </c>
      <c r="AF15" s="27">
        <f t="shared" si="16"/>
        <v>60656397.063154288</v>
      </c>
      <c r="AG15" s="27">
        <f t="shared" ref="AG15:AG81" si="25">W15</f>
        <v>0</v>
      </c>
      <c r="AH15" s="27">
        <f t="shared" si="17"/>
        <v>0</v>
      </c>
      <c r="AI15" s="27">
        <f t="shared" si="18"/>
        <v>609000</v>
      </c>
      <c r="AJ15" s="27">
        <f t="shared" ref="AJ15:AJ81" si="26">AI15+Z15</f>
        <v>12180000</v>
      </c>
      <c r="AK15" s="27">
        <f t="shared" ref="AK15:AK81" si="27">AJ15+AA15</f>
        <v>27405000</v>
      </c>
      <c r="AL15" s="27">
        <f t="shared" ref="AL15:AL81" si="28">AK15+AB15</f>
        <v>42630000</v>
      </c>
      <c r="AM15" s="27">
        <f t="shared" ref="AM15:AM81" si="29">AL15+AC15</f>
        <v>54810000</v>
      </c>
      <c r="AN15" s="27">
        <f t="shared" ref="AN15:AN81" si="30">AM15+AD15</f>
        <v>59682000</v>
      </c>
      <c r="AO15" s="27">
        <f t="shared" ref="AO15:AO81" si="31">AN15+AE15</f>
        <v>60656397.063154288</v>
      </c>
      <c r="AP15" s="91">
        <v>0.50435846832197817</v>
      </c>
      <c r="AQ15" s="91">
        <v>0.46991464047737752</v>
      </c>
      <c r="AR15" s="91">
        <v>0.54455166330727101</v>
      </c>
      <c r="AS15" s="91">
        <v>0.68869228476477917</v>
      </c>
      <c r="AT15" s="91">
        <v>0.78416684405807557</v>
      </c>
      <c r="AU15" s="91">
        <v>0.82817599772856554</v>
      </c>
      <c r="AV15" s="30">
        <v>0</v>
      </c>
      <c r="AW15" s="30">
        <v>0</v>
      </c>
      <c r="AX15" s="27">
        <f t="shared" si="20"/>
        <v>307154.30720808473</v>
      </c>
      <c r="AY15" s="27">
        <f t="shared" si="21"/>
        <v>5723560.3210144583</v>
      </c>
      <c r="AZ15" s="27">
        <f t="shared" ref="AZ15:AZ65" si="32">IF(AK15*AR15&gt;S15,S15,AK15*AR15)</f>
        <v>14923438.332935762</v>
      </c>
      <c r="BA15" s="27">
        <f t="shared" si="22"/>
        <v>29358952.099522535</v>
      </c>
      <c r="BB15" s="27">
        <f t="shared" si="23"/>
        <v>42980184.722823121</v>
      </c>
      <c r="BC15" s="27">
        <f t="shared" si="24"/>
        <v>49427199.896436252</v>
      </c>
      <c r="BD15" s="27">
        <f t="shared" ref="BD15:BD54" si="33">S15</f>
        <v>51765000</v>
      </c>
      <c r="BM15" s="42"/>
      <c r="BN15" s="42"/>
      <c r="BO15" s="42"/>
      <c r="BP15" s="42"/>
      <c r="BQ15" s="42"/>
      <c r="BR15" s="42"/>
      <c r="BS15" s="42"/>
    </row>
    <row r="16" spans="1:71" ht="24.95" customHeight="1" x14ac:dyDescent="0.2">
      <c r="A16" s="1" t="s">
        <v>958</v>
      </c>
      <c r="B16" s="1">
        <v>1</v>
      </c>
      <c r="C16" s="2" t="s">
        <v>10</v>
      </c>
      <c r="D16" s="5" t="s">
        <v>72</v>
      </c>
      <c r="E16" s="1" t="s">
        <v>91</v>
      </c>
      <c r="F16" s="4" t="s">
        <v>92</v>
      </c>
      <c r="G16" s="4" t="s">
        <v>524</v>
      </c>
      <c r="H16" s="4" t="s">
        <v>522</v>
      </c>
      <c r="I16" s="4" t="s">
        <v>523</v>
      </c>
      <c r="J16" s="1" t="s">
        <v>110</v>
      </c>
      <c r="K16" s="4" t="s">
        <v>111</v>
      </c>
      <c r="L16" s="4" t="str">
        <f t="shared" si="13"/>
        <v>1.1.1.3.Praktiskas ievirzes pētījumi</v>
      </c>
      <c r="M16" s="4" t="s">
        <v>532</v>
      </c>
      <c r="N16" s="4" t="s">
        <v>111</v>
      </c>
      <c r="O16" s="4" t="s">
        <v>532</v>
      </c>
      <c r="P16" s="5" t="s">
        <v>42</v>
      </c>
      <c r="Q16" s="5" t="str">
        <f t="shared" si="14"/>
        <v>1.1.1.3._</v>
      </c>
      <c r="R16" s="1" t="s">
        <v>43</v>
      </c>
      <c r="S16" s="8">
        <v>35496000</v>
      </c>
      <c r="T16" s="8">
        <v>41760000</v>
      </c>
      <c r="U16" s="8">
        <v>6264000</v>
      </c>
      <c r="V16" s="50">
        <f t="shared" si="15"/>
        <v>0.85</v>
      </c>
      <c r="W16" s="40"/>
      <c r="X16" s="90">
        <v>0</v>
      </c>
      <c r="Y16" s="90">
        <v>3000000</v>
      </c>
      <c r="Z16" s="90">
        <v>10264000</v>
      </c>
      <c r="AA16" s="90">
        <v>13616000</v>
      </c>
      <c r="AB16" s="90">
        <v>10528000</v>
      </c>
      <c r="AC16" s="90">
        <v>4352000</v>
      </c>
      <c r="AD16" s="90"/>
      <c r="AE16" s="90">
        <v>0</v>
      </c>
      <c r="AF16" s="27">
        <f t="shared" si="16"/>
        <v>41760000</v>
      </c>
      <c r="AG16" s="27">
        <f t="shared" si="25"/>
        <v>0</v>
      </c>
      <c r="AH16" s="27">
        <f t="shared" si="17"/>
        <v>0</v>
      </c>
      <c r="AI16" s="27">
        <f t="shared" si="18"/>
        <v>3000000</v>
      </c>
      <c r="AJ16" s="27">
        <f t="shared" si="26"/>
        <v>13264000</v>
      </c>
      <c r="AK16" s="27">
        <f t="shared" si="27"/>
        <v>26880000</v>
      </c>
      <c r="AL16" s="27">
        <f t="shared" si="28"/>
        <v>37408000</v>
      </c>
      <c r="AM16" s="27">
        <f t="shared" si="29"/>
        <v>41760000</v>
      </c>
      <c r="AN16" s="27">
        <f t="shared" si="30"/>
        <v>41760000</v>
      </c>
      <c r="AO16" s="27">
        <f t="shared" si="31"/>
        <v>41760000</v>
      </c>
      <c r="AP16" s="91">
        <v>0.50435846832197817</v>
      </c>
      <c r="AQ16" s="91">
        <v>0.46991464047737752</v>
      </c>
      <c r="AR16" s="91">
        <v>0.54455166330727101</v>
      </c>
      <c r="AS16" s="91">
        <v>0.68869228476477917</v>
      </c>
      <c r="AT16" s="91">
        <v>0.78416684405807557</v>
      </c>
      <c r="AU16" s="91">
        <v>0.82817599772856554</v>
      </c>
      <c r="AV16" s="30">
        <v>0</v>
      </c>
      <c r="AW16" s="30">
        <v>0</v>
      </c>
      <c r="AX16" s="27">
        <f t="shared" si="20"/>
        <v>1513075.4049659346</v>
      </c>
      <c r="AY16" s="27">
        <f t="shared" si="21"/>
        <v>6232947.7912919354</v>
      </c>
      <c r="AZ16" s="27">
        <f t="shared" si="32"/>
        <v>14637548.709699444</v>
      </c>
      <c r="BA16" s="27">
        <f t="shared" si="22"/>
        <v>25762600.988480859</v>
      </c>
      <c r="BB16" s="27">
        <f t="shared" si="23"/>
        <v>32746807.407865237</v>
      </c>
      <c r="BC16" s="27">
        <f t="shared" si="24"/>
        <v>34584629.665144898</v>
      </c>
      <c r="BD16" s="27">
        <f t="shared" si="33"/>
        <v>35496000</v>
      </c>
      <c r="BM16" s="42"/>
      <c r="BN16" s="42"/>
      <c r="BO16" s="42"/>
      <c r="BP16" s="42"/>
      <c r="BQ16" s="42"/>
      <c r="BR16" s="42"/>
      <c r="BS16" s="42"/>
    </row>
    <row r="17" spans="1:71" ht="24.95" customHeight="1" x14ac:dyDescent="0.2">
      <c r="A17" s="1" t="s">
        <v>958</v>
      </c>
      <c r="B17" s="1">
        <v>1</v>
      </c>
      <c r="C17" s="2" t="s">
        <v>10</v>
      </c>
      <c r="D17" s="5" t="s">
        <v>72</v>
      </c>
      <c r="E17" s="1" t="s">
        <v>91</v>
      </c>
      <c r="F17" s="4" t="s">
        <v>92</v>
      </c>
      <c r="G17" s="4" t="s">
        <v>524</v>
      </c>
      <c r="H17" s="4" t="s">
        <v>522</v>
      </c>
      <c r="I17" s="4" t="s">
        <v>523</v>
      </c>
      <c r="J17" s="1" t="s">
        <v>112</v>
      </c>
      <c r="K17" s="4" t="s">
        <v>113</v>
      </c>
      <c r="L17" s="4" t="str">
        <f t="shared" si="13"/>
        <v>1.1.1.4.Mobilitātes, pieredzes apmaiņas un sadarbības aktivitātes starptautiskās konkurētspējas uzlabošanai zinātnē</v>
      </c>
      <c r="M17" s="4" t="s">
        <v>533</v>
      </c>
      <c r="N17" s="4" t="s">
        <v>534</v>
      </c>
      <c r="O17" s="4" t="s">
        <v>535</v>
      </c>
      <c r="P17" s="5" t="s">
        <v>42</v>
      </c>
      <c r="Q17" s="5" t="str">
        <f t="shared" si="14"/>
        <v>1.1.1.4._</v>
      </c>
      <c r="R17" s="1" t="s">
        <v>43</v>
      </c>
      <c r="S17" s="8">
        <v>5176500</v>
      </c>
      <c r="T17" s="8">
        <v>6090000</v>
      </c>
      <c r="U17" s="8">
        <v>913500</v>
      </c>
      <c r="V17" s="50">
        <f t="shared" si="15"/>
        <v>0.85</v>
      </c>
      <c r="W17" s="40"/>
      <c r="X17" s="90">
        <v>0</v>
      </c>
      <c r="Y17" s="90">
        <v>609000</v>
      </c>
      <c r="Z17" s="90">
        <v>1827000</v>
      </c>
      <c r="AA17" s="90">
        <v>1827000</v>
      </c>
      <c r="AB17" s="90">
        <v>1827000</v>
      </c>
      <c r="AC17" s="90">
        <v>0</v>
      </c>
      <c r="AD17" s="90">
        <v>0</v>
      </c>
      <c r="AE17" s="90">
        <v>0</v>
      </c>
      <c r="AF17" s="27">
        <f t="shared" si="16"/>
        <v>6090000</v>
      </c>
      <c r="AG17" s="27">
        <f t="shared" si="25"/>
        <v>0</v>
      </c>
      <c r="AH17" s="27">
        <f t="shared" si="17"/>
        <v>0</v>
      </c>
      <c r="AI17" s="27">
        <f t="shared" si="18"/>
        <v>609000</v>
      </c>
      <c r="AJ17" s="27">
        <f t="shared" si="26"/>
        <v>2436000</v>
      </c>
      <c r="AK17" s="27">
        <f t="shared" si="27"/>
        <v>4263000</v>
      </c>
      <c r="AL17" s="27">
        <f t="shared" si="28"/>
        <v>6090000</v>
      </c>
      <c r="AM17" s="27">
        <f t="shared" si="29"/>
        <v>6090000</v>
      </c>
      <c r="AN17" s="27">
        <f t="shared" si="30"/>
        <v>6090000</v>
      </c>
      <c r="AO17" s="27">
        <f t="shared" si="31"/>
        <v>6090000</v>
      </c>
      <c r="AP17" s="91">
        <v>0.50435846832197817</v>
      </c>
      <c r="AQ17" s="91">
        <v>0.46991464047737752</v>
      </c>
      <c r="AR17" s="91">
        <v>0.54455166330727101</v>
      </c>
      <c r="AS17" s="91">
        <v>0.68869228476477917</v>
      </c>
      <c r="AT17" s="91">
        <v>0.78416684405807557</v>
      </c>
      <c r="AU17" s="91">
        <v>0.82817599772856554</v>
      </c>
      <c r="AV17" s="30">
        <v>0</v>
      </c>
      <c r="AW17" s="30">
        <v>0</v>
      </c>
      <c r="AX17" s="27">
        <f t="shared" si="20"/>
        <v>307154.30720808473</v>
      </c>
      <c r="AY17" s="27">
        <f t="shared" si="21"/>
        <v>1144712.0642028917</v>
      </c>
      <c r="AZ17" s="27">
        <f t="shared" si="32"/>
        <v>2321423.7406788962</v>
      </c>
      <c r="BA17" s="27">
        <f t="shared" si="22"/>
        <v>4194136.0142175052</v>
      </c>
      <c r="BB17" s="27">
        <f t="shared" si="23"/>
        <v>4775576.0803136807</v>
      </c>
      <c r="BC17" s="27">
        <f t="shared" si="24"/>
        <v>5043591.8261669641</v>
      </c>
      <c r="BD17" s="27">
        <f>S17</f>
        <v>5176500</v>
      </c>
      <c r="BM17" s="42"/>
      <c r="BN17" s="42"/>
      <c r="BO17" s="42"/>
      <c r="BP17" s="42"/>
      <c r="BQ17" s="42"/>
      <c r="BR17" s="42"/>
      <c r="BS17" s="42"/>
    </row>
    <row r="18" spans="1:71" ht="24.95" customHeight="1" x14ac:dyDescent="0.2">
      <c r="A18" s="1" t="s">
        <v>958</v>
      </c>
      <c r="B18" s="1">
        <v>1</v>
      </c>
      <c r="C18" s="2" t="s">
        <v>10</v>
      </c>
      <c r="D18" s="5" t="s">
        <v>72</v>
      </c>
      <c r="E18" s="1" t="s">
        <v>91</v>
      </c>
      <c r="F18" s="4" t="s">
        <v>92</v>
      </c>
      <c r="G18" s="4" t="s">
        <v>524</v>
      </c>
      <c r="H18" s="4" t="s">
        <v>522</v>
      </c>
      <c r="I18" s="4" t="s">
        <v>523</v>
      </c>
      <c r="J18" s="1" t="s">
        <v>114</v>
      </c>
      <c r="K18" s="4" t="s">
        <v>115</v>
      </c>
      <c r="L18" s="4" t="str">
        <f t="shared" si="13"/>
        <v>1.1.1.5.Latvijas pilnvērtīga dalība Apvārsnis Eiropa programmā, tajā skaitā nodrošinot kompleksu atbalsta instrumentu klāstu un sasaisti ar RIS3 specializācijas jomu attīstīšanu</v>
      </c>
      <c r="M18" s="4" t="s">
        <v>536</v>
      </c>
      <c r="N18" s="4" t="s">
        <v>537</v>
      </c>
      <c r="O18" s="4" t="s">
        <v>538</v>
      </c>
      <c r="P18" s="5" t="s">
        <v>42</v>
      </c>
      <c r="Q18" s="5" t="str">
        <f t="shared" si="14"/>
        <v>1.1.1.5._</v>
      </c>
      <c r="R18" s="1" t="s">
        <v>43</v>
      </c>
      <c r="S18" s="8">
        <v>67840419</v>
      </c>
      <c r="T18" s="8">
        <v>79812258</v>
      </c>
      <c r="U18" s="8">
        <v>11971839</v>
      </c>
      <c r="V18" s="50">
        <f t="shared" si="15"/>
        <v>0.84999999624117895</v>
      </c>
      <c r="W18" s="40"/>
      <c r="X18" s="90">
        <v>39500</v>
      </c>
      <c r="Y18" s="90">
        <v>3134124</v>
      </c>
      <c r="Z18" s="90">
        <v>5223541</v>
      </c>
      <c r="AA18" s="90">
        <v>12054325</v>
      </c>
      <c r="AB18" s="90">
        <v>20090542</v>
      </c>
      <c r="AC18" s="90">
        <v>20090542</v>
      </c>
      <c r="AD18" s="90">
        <v>15208043</v>
      </c>
      <c r="AE18" s="90">
        <v>3971641</v>
      </c>
      <c r="AF18" s="27">
        <f t="shared" si="16"/>
        <v>79812258</v>
      </c>
      <c r="AG18" s="27">
        <f t="shared" si="25"/>
        <v>0</v>
      </c>
      <c r="AH18" s="27">
        <f t="shared" si="17"/>
        <v>39500</v>
      </c>
      <c r="AI18" s="27">
        <f t="shared" si="18"/>
        <v>3173624</v>
      </c>
      <c r="AJ18" s="27">
        <f t="shared" si="26"/>
        <v>8397165</v>
      </c>
      <c r="AK18" s="27">
        <f t="shared" si="27"/>
        <v>20451490</v>
      </c>
      <c r="AL18" s="27">
        <f t="shared" si="28"/>
        <v>40542032</v>
      </c>
      <c r="AM18" s="27">
        <f t="shared" si="29"/>
        <v>60632574</v>
      </c>
      <c r="AN18" s="27">
        <f t="shared" si="30"/>
        <v>75840617</v>
      </c>
      <c r="AO18" s="27">
        <f t="shared" si="31"/>
        <v>79812258</v>
      </c>
      <c r="AP18" s="91">
        <v>0.50435846832197817</v>
      </c>
      <c r="AQ18" s="91">
        <v>0.46991464047737752</v>
      </c>
      <c r="AR18" s="91">
        <v>0.54455166330727101</v>
      </c>
      <c r="AS18" s="91">
        <v>0.68869228476477917</v>
      </c>
      <c r="AT18" s="91">
        <v>0.78416684405807557</v>
      </c>
      <c r="AU18" s="91">
        <v>0.82817599772856554</v>
      </c>
      <c r="AV18" s="30">
        <v>0</v>
      </c>
      <c r="AW18" s="30">
        <v>0</v>
      </c>
      <c r="AX18" s="27">
        <f t="shared" si="20"/>
        <v>1600644.1396698696</v>
      </c>
      <c r="AY18" s="27">
        <f t="shared" si="21"/>
        <v>3945950.7720042178</v>
      </c>
      <c r="AZ18" s="27">
        <f t="shared" si="32"/>
        <v>11136892.89661202</v>
      </c>
      <c r="BA18" s="27">
        <f t="shared" si="22"/>
        <v>27920984.647086788</v>
      </c>
      <c r="BB18" s="27">
        <f t="shared" si="23"/>
        <v>47546054.200697728</v>
      </c>
      <c r="BC18" s="27">
        <f t="shared" si="24"/>
        <v>62809378.652325012</v>
      </c>
      <c r="BD18" s="27">
        <f t="shared" si="33"/>
        <v>67840419</v>
      </c>
      <c r="BM18" s="42"/>
      <c r="BN18" s="42"/>
      <c r="BO18" s="42"/>
      <c r="BP18" s="42"/>
      <c r="BQ18" s="42"/>
      <c r="BR18" s="42"/>
      <c r="BS18" s="42"/>
    </row>
    <row r="19" spans="1:71" ht="24.95" customHeight="1" x14ac:dyDescent="0.2">
      <c r="A19" s="1" t="s">
        <v>958</v>
      </c>
      <c r="B19" s="1">
        <v>1</v>
      </c>
      <c r="C19" s="2" t="s">
        <v>10</v>
      </c>
      <c r="D19" s="5" t="s">
        <v>72</v>
      </c>
      <c r="E19" s="1" t="s">
        <v>91</v>
      </c>
      <c r="F19" s="4" t="s">
        <v>92</v>
      </c>
      <c r="G19" s="4" t="s">
        <v>524</v>
      </c>
      <c r="H19" s="4" t="s">
        <v>522</v>
      </c>
      <c r="I19" s="4" t="s">
        <v>523</v>
      </c>
      <c r="J19" s="1" t="s">
        <v>116</v>
      </c>
      <c r="K19" s="4" t="s">
        <v>117</v>
      </c>
      <c r="L19" s="4" t="str">
        <f t="shared" si="13"/>
        <v>1.1.1.6.Zinātniskās darbības digitalizācija un  dalība Eiropas Atvērtajā zinātnes mākonī (EOSC market place pakalpojumu iegāde)</v>
      </c>
      <c r="M19" s="4" t="s">
        <v>539</v>
      </c>
      <c r="N19" s="4" t="s">
        <v>540</v>
      </c>
      <c r="O19" s="4" t="s">
        <v>541</v>
      </c>
      <c r="P19" s="5" t="s">
        <v>42</v>
      </c>
      <c r="Q19" s="5" t="str">
        <f t="shared" si="14"/>
        <v>1.1.1.6._</v>
      </c>
      <c r="R19" s="1" t="s">
        <v>43</v>
      </c>
      <c r="S19" s="8">
        <v>18487501</v>
      </c>
      <c r="T19" s="8">
        <v>21750002</v>
      </c>
      <c r="U19" s="8">
        <v>3262501</v>
      </c>
      <c r="V19" s="50">
        <f t="shared" si="15"/>
        <v>0.84999996781609488</v>
      </c>
      <c r="W19" s="40"/>
      <c r="X19" s="90">
        <v>0</v>
      </c>
      <c r="Y19" s="90">
        <v>1740000.1600000001</v>
      </c>
      <c r="Z19" s="90">
        <v>6525000.5999999996</v>
      </c>
      <c r="AA19" s="90">
        <v>6525000.5999999996</v>
      </c>
      <c r="AB19" s="90">
        <v>5437500.5</v>
      </c>
      <c r="AC19" s="90">
        <v>1522500.1400000001</v>
      </c>
      <c r="AD19" s="90">
        <v>0</v>
      </c>
      <c r="AE19" s="90">
        <v>0</v>
      </c>
      <c r="AF19" s="27">
        <f t="shared" si="16"/>
        <v>21750002</v>
      </c>
      <c r="AG19" s="27">
        <f t="shared" si="25"/>
        <v>0</v>
      </c>
      <c r="AH19" s="27">
        <f t="shared" si="17"/>
        <v>0</v>
      </c>
      <c r="AI19" s="27">
        <f t="shared" si="18"/>
        <v>1740000.1600000001</v>
      </c>
      <c r="AJ19" s="27">
        <f t="shared" si="26"/>
        <v>8265000.7599999998</v>
      </c>
      <c r="AK19" s="27">
        <f t="shared" si="27"/>
        <v>14790001.359999999</v>
      </c>
      <c r="AL19" s="27">
        <f t="shared" si="28"/>
        <v>20227501.859999999</v>
      </c>
      <c r="AM19" s="27">
        <f t="shared" si="29"/>
        <v>21750002</v>
      </c>
      <c r="AN19" s="27">
        <f t="shared" si="30"/>
        <v>21750002</v>
      </c>
      <c r="AO19" s="27">
        <f t="shared" si="31"/>
        <v>21750002</v>
      </c>
      <c r="AP19" s="91">
        <v>0.50435846832197817</v>
      </c>
      <c r="AQ19" s="91">
        <v>0.46991464047737752</v>
      </c>
      <c r="AR19" s="91">
        <v>0.54455166330727101</v>
      </c>
      <c r="AS19" s="91">
        <v>0.68869228476477917</v>
      </c>
      <c r="AT19" s="91">
        <v>0.78416684405807557</v>
      </c>
      <c r="AU19" s="91">
        <v>0.82817599772856554</v>
      </c>
      <c r="AV19" s="30">
        <v>0</v>
      </c>
      <c r="AW19" s="30">
        <v>0</v>
      </c>
      <c r="AX19" s="27">
        <f t="shared" si="20"/>
        <v>877583.81557759701</v>
      </c>
      <c r="AY19" s="27">
        <f t="shared" si="21"/>
        <v>3883844.8606806519</v>
      </c>
      <c r="AZ19" s="27">
        <f t="shared" si="32"/>
        <v>8053919.8409048002</v>
      </c>
      <c r="BA19" s="27">
        <f t="shared" si="22"/>
        <v>13930524.471047221</v>
      </c>
      <c r="BB19" s="27">
        <f t="shared" si="23"/>
        <v>17055630.426596832</v>
      </c>
      <c r="BC19" s="27">
        <f t="shared" si="24"/>
        <v>18012829.606948297</v>
      </c>
      <c r="BD19" s="27">
        <f t="shared" si="33"/>
        <v>18487501</v>
      </c>
      <c r="BM19" s="42"/>
      <c r="BN19" s="42"/>
      <c r="BO19" s="42"/>
      <c r="BP19" s="42"/>
      <c r="BQ19" s="42"/>
      <c r="BR19" s="42"/>
      <c r="BS19" s="42"/>
    </row>
    <row r="20" spans="1:71" ht="24.95" customHeight="1" x14ac:dyDescent="0.2">
      <c r="A20" s="1" t="s">
        <v>958</v>
      </c>
      <c r="B20" s="1">
        <v>1</v>
      </c>
      <c r="C20" s="2" t="s">
        <v>10</v>
      </c>
      <c r="D20" s="5" t="s">
        <v>72</v>
      </c>
      <c r="E20" s="1" t="s">
        <v>91</v>
      </c>
      <c r="F20" s="4" t="s">
        <v>92</v>
      </c>
      <c r="G20" s="4" t="s">
        <v>524</v>
      </c>
      <c r="H20" s="4" t="s">
        <v>525</v>
      </c>
      <c r="I20" s="4" t="s">
        <v>523</v>
      </c>
      <c r="J20" s="1" t="s">
        <v>118</v>
      </c>
      <c r="K20" s="4" t="s">
        <v>119</v>
      </c>
      <c r="L20" s="4" t="str">
        <f t="shared" si="13"/>
        <v>1.1.1.7.Inovāciju granti studentiem</v>
      </c>
      <c r="M20" s="4" t="s">
        <v>542</v>
      </c>
      <c r="N20" s="4" t="s">
        <v>119</v>
      </c>
      <c r="O20" s="4" t="s">
        <v>542</v>
      </c>
      <c r="P20" s="5" t="s">
        <v>42</v>
      </c>
      <c r="Q20" s="5" t="str">
        <f t="shared" si="14"/>
        <v>1.1.1.7._</v>
      </c>
      <c r="R20" s="1" t="s">
        <v>43</v>
      </c>
      <c r="S20" s="8">
        <v>14025000</v>
      </c>
      <c r="T20" s="8">
        <v>16500000</v>
      </c>
      <c r="U20" s="8">
        <v>2475000</v>
      </c>
      <c r="V20" s="50">
        <f t="shared" si="15"/>
        <v>0.85</v>
      </c>
      <c r="W20" s="40"/>
      <c r="X20" s="90">
        <v>0</v>
      </c>
      <c r="Y20" s="90">
        <v>0</v>
      </c>
      <c r="Z20" s="90">
        <v>3300000</v>
      </c>
      <c r="AA20" s="90">
        <v>4950000</v>
      </c>
      <c r="AB20" s="90">
        <v>4950000</v>
      </c>
      <c r="AC20" s="90">
        <v>3300000</v>
      </c>
      <c r="AD20" s="90">
        <v>0</v>
      </c>
      <c r="AE20" s="90">
        <v>0</v>
      </c>
      <c r="AF20" s="27">
        <f t="shared" si="16"/>
        <v>16500000</v>
      </c>
      <c r="AG20" s="27">
        <f t="shared" si="25"/>
        <v>0</v>
      </c>
      <c r="AH20" s="27">
        <f t="shared" si="17"/>
        <v>0</v>
      </c>
      <c r="AI20" s="27">
        <f t="shared" si="18"/>
        <v>0</v>
      </c>
      <c r="AJ20" s="27">
        <f t="shared" si="26"/>
        <v>3300000</v>
      </c>
      <c r="AK20" s="27">
        <f t="shared" si="27"/>
        <v>8250000</v>
      </c>
      <c r="AL20" s="27">
        <f t="shared" si="28"/>
        <v>13200000</v>
      </c>
      <c r="AM20" s="27">
        <f t="shared" si="29"/>
        <v>16500000</v>
      </c>
      <c r="AN20" s="27">
        <f t="shared" si="30"/>
        <v>16500000</v>
      </c>
      <c r="AO20" s="27">
        <f t="shared" si="31"/>
        <v>16500000</v>
      </c>
      <c r="AP20" s="91">
        <v>0.50435846832197817</v>
      </c>
      <c r="AQ20" s="91">
        <v>0.46991464047737752</v>
      </c>
      <c r="AR20" s="91">
        <v>0.54455166330727101</v>
      </c>
      <c r="AS20" s="91">
        <v>0.68869228476477917</v>
      </c>
      <c r="AT20" s="91">
        <v>0.78416684405807557</v>
      </c>
      <c r="AU20" s="91">
        <v>0.82817599772856554</v>
      </c>
      <c r="AV20" s="30">
        <v>0</v>
      </c>
      <c r="AW20" s="30">
        <v>0</v>
      </c>
      <c r="AX20" s="27">
        <f t="shared" si="20"/>
        <v>0</v>
      </c>
      <c r="AY20" s="27">
        <f t="shared" si="21"/>
        <v>1550718.3135753458</v>
      </c>
      <c r="AZ20" s="27">
        <f t="shared" si="32"/>
        <v>4492551.2222849857</v>
      </c>
      <c r="BA20" s="27">
        <f t="shared" si="22"/>
        <v>9090738.1588950846</v>
      </c>
      <c r="BB20" s="27">
        <f t="shared" si="23"/>
        <v>12938752.926958246</v>
      </c>
      <c r="BC20" s="27">
        <f t="shared" si="24"/>
        <v>13664903.962521331</v>
      </c>
      <c r="BD20" s="27">
        <f t="shared" si="33"/>
        <v>14025000</v>
      </c>
      <c r="BM20" s="42"/>
      <c r="BN20" s="42"/>
      <c r="BO20" s="42"/>
      <c r="BP20" s="42"/>
      <c r="BQ20" s="42"/>
      <c r="BR20" s="42"/>
      <c r="BS20" s="42"/>
    </row>
    <row r="21" spans="1:71" ht="24.95" customHeight="1" x14ac:dyDescent="0.2">
      <c r="A21" s="1" t="s">
        <v>958</v>
      </c>
      <c r="B21" s="1">
        <v>1</v>
      </c>
      <c r="C21" s="2" t="s">
        <v>10</v>
      </c>
      <c r="D21" s="5" t="s">
        <v>72</v>
      </c>
      <c r="E21" s="1" t="s">
        <v>91</v>
      </c>
      <c r="F21" s="4" t="s">
        <v>92</v>
      </c>
      <c r="G21" s="4" t="s">
        <v>524</v>
      </c>
      <c r="H21" s="4" t="s">
        <v>525</v>
      </c>
      <c r="I21" s="4" t="s">
        <v>523</v>
      </c>
      <c r="J21" s="1" t="s">
        <v>120</v>
      </c>
      <c r="K21" s="4" t="s">
        <v>121</v>
      </c>
      <c r="L21" s="4" t="str">
        <f t="shared" si="13"/>
        <v>1.1.1.8.Doktorantūras granti</v>
      </c>
      <c r="M21" s="4" t="s">
        <v>543</v>
      </c>
      <c r="N21" s="4" t="s">
        <v>121</v>
      </c>
      <c r="O21" s="4" t="s">
        <v>543</v>
      </c>
      <c r="P21" s="5" t="s">
        <v>42</v>
      </c>
      <c r="Q21" s="5" t="str">
        <f t="shared" si="14"/>
        <v>1.1.1.8._</v>
      </c>
      <c r="R21" s="1" t="s">
        <v>43</v>
      </c>
      <c r="S21" s="8">
        <v>16269000</v>
      </c>
      <c r="T21" s="8">
        <v>19140000</v>
      </c>
      <c r="U21" s="8">
        <v>2871000</v>
      </c>
      <c r="V21" s="50">
        <f t="shared" si="15"/>
        <v>0.85</v>
      </c>
      <c r="W21" s="40"/>
      <c r="X21" s="90">
        <v>0</v>
      </c>
      <c r="Y21" s="90">
        <v>806057</v>
      </c>
      <c r="Z21" s="90">
        <v>2418171</v>
      </c>
      <c r="AA21" s="90">
        <v>2418171</v>
      </c>
      <c r="AB21" s="90">
        <v>5037856</v>
      </c>
      <c r="AC21" s="90">
        <v>4229873</v>
      </c>
      <c r="AD21" s="90">
        <v>4229872</v>
      </c>
      <c r="AE21" s="90">
        <v>0</v>
      </c>
      <c r="AF21" s="27">
        <f t="shared" si="16"/>
        <v>19140000</v>
      </c>
      <c r="AG21" s="27">
        <f t="shared" si="25"/>
        <v>0</v>
      </c>
      <c r="AH21" s="27">
        <f t="shared" si="17"/>
        <v>0</v>
      </c>
      <c r="AI21" s="27">
        <f t="shared" si="18"/>
        <v>806057</v>
      </c>
      <c r="AJ21" s="27">
        <f t="shared" si="26"/>
        <v>3224228</v>
      </c>
      <c r="AK21" s="27">
        <f t="shared" si="27"/>
        <v>5642399</v>
      </c>
      <c r="AL21" s="27">
        <f t="shared" si="28"/>
        <v>10680255</v>
      </c>
      <c r="AM21" s="27">
        <f t="shared" si="29"/>
        <v>14910128</v>
      </c>
      <c r="AN21" s="27">
        <f t="shared" si="30"/>
        <v>19140000</v>
      </c>
      <c r="AO21" s="27">
        <f t="shared" si="31"/>
        <v>19140000</v>
      </c>
      <c r="AP21" s="91">
        <v>0.50435846832197817</v>
      </c>
      <c r="AQ21" s="91">
        <v>0.46991464047737752</v>
      </c>
      <c r="AR21" s="91">
        <v>0.54455166330727101</v>
      </c>
      <c r="AS21" s="91">
        <v>0.68869228476477917</v>
      </c>
      <c r="AT21" s="91">
        <v>0.78416684405807557</v>
      </c>
      <c r="AU21" s="91">
        <v>0.82817599772856554</v>
      </c>
      <c r="AV21" s="30">
        <v>0</v>
      </c>
      <c r="AW21" s="30">
        <v>0</v>
      </c>
      <c r="AX21" s="27">
        <f t="shared" si="20"/>
        <v>406541.67390020879</v>
      </c>
      <c r="AY21" s="27">
        <f t="shared" si="21"/>
        <v>1515111.941437094</v>
      </c>
      <c r="AZ21" s="27">
        <f t="shared" si="32"/>
        <v>3072577.7604932827</v>
      </c>
      <c r="BA21" s="27">
        <f t="shared" si="22"/>
        <v>7355409.2178204563</v>
      </c>
      <c r="BB21" s="27">
        <f t="shared" si="23"/>
        <v>11692028.018261947</v>
      </c>
      <c r="BC21" s="27">
        <f t="shared" si="24"/>
        <v>15851288.596524745</v>
      </c>
      <c r="BD21" s="27">
        <f>S21</f>
        <v>16269000</v>
      </c>
      <c r="BM21" s="42"/>
      <c r="BN21" s="42"/>
      <c r="BO21" s="42"/>
      <c r="BP21" s="42"/>
      <c r="BQ21" s="42"/>
      <c r="BR21" s="42"/>
      <c r="BS21" s="42"/>
    </row>
    <row r="22" spans="1:71" ht="24.95" customHeight="1" x14ac:dyDescent="0.2">
      <c r="A22" s="1" t="s">
        <v>958</v>
      </c>
      <c r="B22" s="1">
        <v>1</v>
      </c>
      <c r="C22" s="2" t="s">
        <v>10</v>
      </c>
      <c r="D22" s="5" t="s">
        <v>72</v>
      </c>
      <c r="E22" s="1" t="s">
        <v>91</v>
      </c>
      <c r="F22" s="4" t="s">
        <v>92</v>
      </c>
      <c r="G22" s="4" t="s">
        <v>524</v>
      </c>
      <c r="H22" s="4" t="s">
        <v>525</v>
      </c>
      <c r="I22" s="4" t="s">
        <v>523</v>
      </c>
      <c r="J22" s="1" t="s">
        <v>122</v>
      </c>
      <c r="K22" s="4" t="s">
        <v>123</v>
      </c>
      <c r="L22" s="4" t="str">
        <f t="shared" si="13"/>
        <v>1.1.1.9.Pēcdoktorantūras pētījumi</v>
      </c>
      <c r="M22" s="4" t="s">
        <v>544</v>
      </c>
      <c r="N22" s="4" t="s">
        <v>123</v>
      </c>
      <c r="O22" s="4" t="s">
        <v>544</v>
      </c>
      <c r="P22" s="5" t="s">
        <v>42</v>
      </c>
      <c r="Q22" s="5" t="str">
        <f t="shared" si="14"/>
        <v>1.1.1.9._</v>
      </c>
      <c r="R22" s="1" t="s">
        <v>43</v>
      </c>
      <c r="S22" s="8">
        <v>29580000</v>
      </c>
      <c r="T22" s="8">
        <v>34800000</v>
      </c>
      <c r="U22" s="8">
        <v>5220000</v>
      </c>
      <c r="V22" s="50">
        <f t="shared" si="15"/>
        <v>0.85</v>
      </c>
      <c r="W22" s="40"/>
      <c r="X22" s="90">
        <v>0</v>
      </c>
      <c r="Y22" s="90">
        <v>2262945</v>
      </c>
      <c r="Z22" s="90">
        <v>5662945</v>
      </c>
      <c r="AA22" s="90">
        <v>8436945</v>
      </c>
      <c r="AB22" s="90">
        <v>9479055</v>
      </c>
      <c r="AC22" s="90">
        <v>9479055</v>
      </c>
      <c r="AD22" s="90">
        <v>9479055</v>
      </c>
      <c r="AE22" s="90">
        <v>0</v>
      </c>
      <c r="AF22" s="27">
        <f t="shared" si="16"/>
        <v>44800000</v>
      </c>
      <c r="AG22" s="27">
        <f t="shared" si="25"/>
        <v>0</v>
      </c>
      <c r="AH22" s="27">
        <f t="shared" si="17"/>
        <v>0</v>
      </c>
      <c r="AI22" s="27">
        <f t="shared" si="18"/>
        <v>2262945</v>
      </c>
      <c r="AJ22" s="27">
        <f t="shared" si="26"/>
        <v>7925890</v>
      </c>
      <c r="AK22" s="27">
        <f t="shared" si="27"/>
        <v>16362835</v>
      </c>
      <c r="AL22" s="27">
        <f t="shared" si="28"/>
        <v>25841890</v>
      </c>
      <c r="AM22" s="27">
        <f t="shared" si="29"/>
        <v>35320945</v>
      </c>
      <c r="AN22" s="27">
        <f t="shared" si="30"/>
        <v>44800000</v>
      </c>
      <c r="AO22" s="27">
        <f t="shared" si="31"/>
        <v>44800000</v>
      </c>
      <c r="AP22" s="91">
        <v>0.50435846832197817</v>
      </c>
      <c r="AQ22" s="91">
        <v>0.46991464047737752</v>
      </c>
      <c r="AR22" s="91">
        <v>0.54455166330727101</v>
      </c>
      <c r="AS22" s="91">
        <v>0.68869228476477917</v>
      </c>
      <c r="AT22" s="91">
        <v>0.78416684405807557</v>
      </c>
      <c r="AU22" s="91">
        <v>0.82817599772856554</v>
      </c>
      <c r="AV22" s="30">
        <v>0</v>
      </c>
      <c r="AW22" s="30">
        <v>0</v>
      </c>
      <c r="AX22" s="27">
        <f t="shared" si="20"/>
        <v>1141335.4740968789</v>
      </c>
      <c r="AY22" s="27">
        <f t="shared" si="21"/>
        <v>3724491.7498132419</v>
      </c>
      <c r="AZ22" s="27">
        <f t="shared" si="32"/>
        <v>8910409.0156724304</v>
      </c>
      <c r="BA22" s="27">
        <f t="shared" si="22"/>
        <v>17797110.266740099</v>
      </c>
      <c r="BB22" s="27">
        <f t="shared" si="23"/>
        <v>27697513.969798863</v>
      </c>
      <c r="BC22" s="27">
        <f t="shared" si="24"/>
        <v>29580000</v>
      </c>
      <c r="BD22" s="27">
        <f t="shared" si="33"/>
        <v>29580000</v>
      </c>
      <c r="BM22" s="42"/>
      <c r="BN22" s="42"/>
      <c r="BO22" s="42"/>
      <c r="BP22" s="42"/>
      <c r="BQ22" s="42"/>
      <c r="BR22" s="42"/>
      <c r="BS22" s="42"/>
    </row>
    <row r="23" spans="1:71" ht="24.95" customHeight="1" x14ac:dyDescent="0.2">
      <c r="A23" s="1" t="s">
        <v>958</v>
      </c>
      <c r="B23" s="1">
        <v>1</v>
      </c>
      <c r="C23" s="2" t="s">
        <v>10</v>
      </c>
      <c r="D23" s="5" t="s">
        <v>72</v>
      </c>
      <c r="E23" s="1" t="s">
        <v>12</v>
      </c>
      <c r="F23" s="4" t="s">
        <v>73</v>
      </c>
      <c r="G23" s="4" t="s">
        <v>429</v>
      </c>
      <c r="H23" s="9" t="s">
        <v>430</v>
      </c>
      <c r="I23" s="9" t="s">
        <v>431</v>
      </c>
      <c r="J23" s="1" t="s">
        <v>124</v>
      </c>
      <c r="K23" s="4" t="s">
        <v>125</v>
      </c>
      <c r="L23" s="4" t="str">
        <f t="shared" si="13"/>
        <v>1.1.2.1.RIS3 industriālās prasmes</v>
      </c>
      <c r="M23" s="4" t="s">
        <v>545</v>
      </c>
      <c r="N23" s="9" t="s">
        <v>546</v>
      </c>
      <c r="O23" s="9" t="s">
        <v>547</v>
      </c>
      <c r="P23" s="5" t="s">
        <v>42</v>
      </c>
      <c r="Q23" s="5" t="str">
        <f t="shared" si="14"/>
        <v>1.1.2.1._</v>
      </c>
      <c r="R23" s="1" t="s">
        <v>43</v>
      </c>
      <c r="S23" s="8">
        <v>22185000</v>
      </c>
      <c r="T23" s="8">
        <v>26100000</v>
      </c>
      <c r="U23" s="8">
        <v>3915000</v>
      </c>
      <c r="V23" s="50">
        <f t="shared" si="15"/>
        <v>0.85</v>
      </c>
      <c r="W23" s="40"/>
      <c r="X23" s="90">
        <v>0</v>
      </c>
      <c r="Y23" s="90">
        <v>0</v>
      </c>
      <c r="Z23" s="90">
        <v>1827000.0000000002</v>
      </c>
      <c r="AA23" s="90">
        <v>6525000</v>
      </c>
      <c r="AB23" s="90">
        <v>6525000</v>
      </c>
      <c r="AC23" s="90">
        <v>6525000</v>
      </c>
      <c r="AD23" s="90">
        <v>4698000</v>
      </c>
      <c r="AE23" s="90">
        <v>0</v>
      </c>
      <c r="AF23" s="27">
        <f t="shared" si="16"/>
        <v>26100000</v>
      </c>
      <c r="AG23" s="27">
        <f t="shared" si="25"/>
        <v>0</v>
      </c>
      <c r="AH23" s="27">
        <f t="shared" si="17"/>
        <v>0</v>
      </c>
      <c r="AI23" s="27">
        <f t="shared" si="18"/>
        <v>0</v>
      </c>
      <c r="AJ23" s="27">
        <f t="shared" si="26"/>
        <v>1827000.0000000002</v>
      </c>
      <c r="AK23" s="27">
        <f t="shared" si="27"/>
        <v>8352000</v>
      </c>
      <c r="AL23" s="27">
        <f t="shared" si="28"/>
        <v>14877000</v>
      </c>
      <c r="AM23" s="27">
        <f t="shared" si="29"/>
        <v>21402000</v>
      </c>
      <c r="AN23" s="27">
        <f t="shared" si="30"/>
        <v>26100000</v>
      </c>
      <c r="AO23" s="27">
        <f t="shared" si="31"/>
        <v>26100000</v>
      </c>
      <c r="AP23" s="91">
        <v>0.50435846832197817</v>
      </c>
      <c r="AQ23" s="91">
        <v>0.46991464047737752</v>
      </c>
      <c r="AR23" s="91">
        <v>0.54455166330727101</v>
      </c>
      <c r="AS23" s="91">
        <v>0.68869228476477917</v>
      </c>
      <c r="AT23" s="91">
        <v>0.78416684405807557</v>
      </c>
      <c r="AU23" s="91">
        <v>0.82817599772856554</v>
      </c>
      <c r="AV23" s="30">
        <v>0</v>
      </c>
      <c r="AW23" s="30">
        <v>0</v>
      </c>
      <c r="AX23" s="27">
        <f t="shared" si="20"/>
        <v>0</v>
      </c>
      <c r="AY23" s="27">
        <f t="shared" si="21"/>
        <v>858534.04815216886</v>
      </c>
      <c r="AZ23" s="27">
        <f t="shared" si="32"/>
        <v>4548095.4919423275</v>
      </c>
      <c r="BA23" s="27">
        <f t="shared" si="22"/>
        <v>10245675.12044562</v>
      </c>
      <c r="BB23" s="27">
        <f t="shared" si="23"/>
        <v>16782738.796530932</v>
      </c>
      <c r="BC23" s="27">
        <f t="shared" si="24"/>
        <v>21615393.54071556</v>
      </c>
      <c r="BD23" s="27">
        <f t="shared" si="33"/>
        <v>22185000</v>
      </c>
      <c r="BM23" s="42"/>
      <c r="BN23" s="42"/>
      <c r="BO23" s="42"/>
      <c r="BP23" s="42"/>
      <c r="BQ23" s="42"/>
      <c r="BR23" s="42"/>
      <c r="BS23" s="42"/>
    </row>
    <row r="24" spans="1:71" ht="24.95" customHeight="1" x14ac:dyDescent="0.2">
      <c r="A24" s="1" t="s">
        <v>957</v>
      </c>
      <c r="B24" s="1">
        <v>1</v>
      </c>
      <c r="C24" s="2" t="s">
        <v>10</v>
      </c>
      <c r="D24" s="4" t="s">
        <v>72</v>
      </c>
      <c r="E24" s="1" t="s">
        <v>12</v>
      </c>
      <c r="F24" s="4" t="s">
        <v>73</v>
      </c>
      <c r="G24" s="4" t="s">
        <v>429</v>
      </c>
      <c r="H24" s="9" t="s">
        <v>430</v>
      </c>
      <c r="I24" s="9" t="s">
        <v>431</v>
      </c>
      <c r="J24" s="1" t="s">
        <v>16</v>
      </c>
      <c r="K24" s="4" t="s">
        <v>17</v>
      </c>
      <c r="L24" s="4" t="str">
        <f t="shared" si="13"/>
        <v>1.1.2.2.Uzņēmumu digitālo prasmju attīstība</v>
      </c>
      <c r="M24" s="4" t="s">
        <v>435</v>
      </c>
      <c r="N24" s="4" t="s">
        <v>993</v>
      </c>
      <c r="O24" s="4" t="s">
        <v>436</v>
      </c>
      <c r="P24" s="5" t="s">
        <v>42</v>
      </c>
      <c r="Q24" s="5" t="str">
        <f t="shared" si="14"/>
        <v>1.1.2.2._</v>
      </c>
      <c r="R24" s="1" t="s">
        <v>43</v>
      </c>
      <c r="S24" s="6">
        <v>8500000</v>
      </c>
      <c r="T24" s="6">
        <v>10000000</v>
      </c>
      <c r="U24" s="6">
        <v>1500000</v>
      </c>
      <c r="V24" s="50">
        <f t="shared" si="15"/>
        <v>0.85</v>
      </c>
      <c r="W24" s="40"/>
      <c r="X24" s="90">
        <v>0</v>
      </c>
      <c r="Y24" s="90">
        <v>1764705.8823529412</v>
      </c>
      <c r="Z24" s="90">
        <v>2000000</v>
      </c>
      <c r="AA24" s="90">
        <v>1247058.823529412</v>
      </c>
      <c r="AB24" s="90">
        <v>1247058.8235294116</v>
      </c>
      <c r="AC24" s="90">
        <v>1247058.8235294118</v>
      </c>
      <c r="AD24" s="90">
        <v>1247058.8235294113</v>
      </c>
      <c r="AE24" s="90">
        <v>997644.05191108503</v>
      </c>
      <c r="AF24" s="27">
        <f t="shared" si="16"/>
        <v>9750585.2283816747</v>
      </c>
      <c r="AG24" s="27">
        <f t="shared" si="25"/>
        <v>0</v>
      </c>
      <c r="AH24" s="27">
        <f t="shared" si="17"/>
        <v>0</v>
      </c>
      <c r="AI24" s="27">
        <f t="shared" si="18"/>
        <v>1764705.8823529412</v>
      </c>
      <c r="AJ24" s="27">
        <f t="shared" si="26"/>
        <v>3764705.8823529412</v>
      </c>
      <c r="AK24" s="27">
        <f t="shared" si="27"/>
        <v>5011764.7058823537</v>
      </c>
      <c r="AL24" s="27">
        <f t="shared" si="28"/>
        <v>6258823.5294117648</v>
      </c>
      <c r="AM24" s="27">
        <f t="shared" si="29"/>
        <v>7505882.3529411769</v>
      </c>
      <c r="AN24" s="27">
        <f t="shared" si="30"/>
        <v>8752941.1764705889</v>
      </c>
      <c r="AO24" s="27">
        <f t="shared" si="31"/>
        <v>9750585.2283816747</v>
      </c>
      <c r="AP24" s="91">
        <v>0.50435846832197817</v>
      </c>
      <c r="AQ24" s="91">
        <v>0.46991464047737752</v>
      </c>
      <c r="AR24" s="91">
        <v>0.54455166330727101</v>
      </c>
      <c r="AS24" s="91">
        <v>0.68869228476477917</v>
      </c>
      <c r="AT24" s="91">
        <v>0.78416684405807557</v>
      </c>
      <c r="AU24" s="91">
        <v>0.82817599772856554</v>
      </c>
      <c r="AV24" s="30">
        <v>0</v>
      </c>
      <c r="AW24" s="30">
        <v>0</v>
      </c>
      <c r="AX24" s="27">
        <f t="shared" si="20"/>
        <v>890044.35586231446</v>
      </c>
      <c r="AY24" s="27">
        <f t="shared" si="21"/>
        <v>1769090.4112089507</v>
      </c>
      <c r="AZ24" s="27">
        <f t="shared" si="32"/>
        <v>2729164.8066929118</v>
      </c>
      <c r="BA24" s="27">
        <f t="shared" si="22"/>
        <v>4310403.4764101477</v>
      </c>
      <c r="BB24" s="27">
        <f t="shared" si="23"/>
        <v>5885864.0765770851</v>
      </c>
      <c r="BC24" s="27">
        <f t="shared" si="24"/>
        <v>7248975.7918829741</v>
      </c>
      <c r="BD24" s="27">
        <f t="shared" si="33"/>
        <v>8500000</v>
      </c>
      <c r="BM24" s="42"/>
      <c r="BN24" s="42"/>
      <c r="BO24" s="42"/>
      <c r="BP24" s="42"/>
      <c r="BQ24" s="42"/>
      <c r="BR24" s="42"/>
      <c r="BS24" s="42"/>
    </row>
    <row r="25" spans="1:71" ht="24.95" customHeight="1" x14ac:dyDescent="0.2">
      <c r="A25" s="1" t="s">
        <v>957</v>
      </c>
      <c r="B25" s="1">
        <v>1</v>
      </c>
      <c r="C25" s="2" t="s">
        <v>11</v>
      </c>
      <c r="D25" s="4" t="s">
        <v>74</v>
      </c>
      <c r="E25" s="1" t="s">
        <v>13</v>
      </c>
      <c r="F25" s="4" t="s">
        <v>75</v>
      </c>
      <c r="G25" s="4" t="s">
        <v>437</v>
      </c>
      <c r="H25" s="4" t="s">
        <v>438</v>
      </c>
      <c r="I25" s="4" t="s">
        <v>439</v>
      </c>
      <c r="J25" s="1" t="s">
        <v>18</v>
      </c>
      <c r="K25" s="4" t="s">
        <v>19</v>
      </c>
      <c r="L25" s="4" t="str">
        <f t="shared" si="13"/>
        <v>1.2.1.1.Atbalsts jaunu produktu attīstībai un internacionalizācijai</v>
      </c>
      <c r="M25" s="4" t="s">
        <v>446</v>
      </c>
      <c r="N25" s="4" t="s">
        <v>447</v>
      </c>
      <c r="O25" s="4" t="s">
        <v>448</v>
      </c>
      <c r="P25" s="5">
        <v>1</v>
      </c>
      <c r="Q25" s="5" t="str">
        <f t="shared" si="14"/>
        <v>1.2.1.1.1</v>
      </c>
      <c r="R25" s="1" t="s">
        <v>43</v>
      </c>
      <c r="S25" s="6">
        <v>7000000</v>
      </c>
      <c r="T25" s="6">
        <v>8235295</v>
      </c>
      <c r="U25" s="6">
        <v>1235295</v>
      </c>
      <c r="V25" s="50">
        <f t="shared" si="15"/>
        <v>0.84999990892858124</v>
      </c>
      <c r="W25" s="40"/>
      <c r="X25" s="90">
        <v>0</v>
      </c>
      <c r="Y25" s="90">
        <v>0</v>
      </c>
      <c r="Z25" s="90">
        <v>4521337.6470588241</v>
      </c>
      <c r="AA25" s="90">
        <v>1176470.6820138528</v>
      </c>
      <c r="AB25" s="90">
        <v>634371.61125607346</v>
      </c>
      <c r="AC25" s="90">
        <v>634371.61125607346</v>
      </c>
      <c r="AD25" s="90">
        <v>634371.61125607346</v>
      </c>
      <c r="AE25" s="90">
        <v>634371.83715910441</v>
      </c>
      <c r="AF25" s="27">
        <f t="shared" si="16"/>
        <v>8235295.0000000009</v>
      </c>
      <c r="AG25" s="27">
        <f t="shared" si="25"/>
        <v>0</v>
      </c>
      <c r="AH25" s="27">
        <f t="shared" si="17"/>
        <v>0</v>
      </c>
      <c r="AI25" s="27">
        <f t="shared" si="18"/>
        <v>0</v>
      </c>
      <c r="AJ25" s="27">
        <f t="shared" si="26"/>
        <v>4521337.6470588241</v>
      </c>
      <c r="AK25" s="27">
        <f t="shared" si="27"/>
        <v>5697808.3290726766</v>
      </c>
      <c r="AL25" s="27">
        <f t="shared" si="28"/>
        <v>6332179.9403287498</v>
      </c>
      <c r="AM25" s="27">
        <f t="shared" si="29"/>
        <v>6966551.5515848231</v>
      </c>
      <c r="AN25" s="27">
        <f t="shared" si="30"/>
        <v>7600923.1628408963</v>
      </c>
      <c r="AO25" s="27">
        <f t="shared" si="31"/>
        <v>8235295.0000000009</v>
      </c>
      <c r="AP25" s="91">
        <v>0.50435846832197817</v>
      </c>
      <c r="AQ25" s="91">
        <v>0.46991464047737752</v>
      </c>
      <c r="AR25" s="91">
        <v>0.54455166330727101</v>
      </c>
      <c r="AS25" s="91">
        <v>0.68869228476477917</v>
      </c>
      <c r="AT25" s="91">
        <v>0.78416684405807557</v>
      </c>
      <c r="AU25" s="91">
        <v>0.82817599772856554</v>
      </c>
      <c r="AV25" s="30">
        <v>0</v>
      </c>
      <c r="AW25" s="30">
        <v>0</v>
      </c>
      <c r="AX25" s="27">
        <f t="shared" si="20"/>
        <v>0</v>
      </c>
      <c r="AY25" s="27">
        <f t="shared" si="21"/>
        <v>2124642.7548944792</v>
      </c>
      <c r="AZ25" s="27">
        <f t="shared" si="32"/>
        <v>3102751.0028025485</v>
      </c>
      <c r="BA25" s="27">
        <f t="shared" si="22"/>
        <v>4360923.4706467101</v>
      </c>
      <c r="BB25" s="27">
        <f t="shared" si="23"/>
        <v>5462938.7441741601</v>
      </c>
      <c r="BC25" s="27">
        <f t="shared" si="24"/>
        <v>6294902.1240439229</v>
      </c>
      <c r="BD25" s="27">
        <f t="shared" si="33"/>
        <v>7000000</v>
      </c>
      <c r="BM25" s="42"/>
      <c r="BN25" s="42"/>
      <c r="BO25" s="42"/>
      <c r="BP25" s="42"/>
      <c r="BQ25" s="42"/>
      <c r="BR25" s="42"/>
      <c r="BS25" s="42"/>
    </row>
    <row r="26" spans="1:71" ht="24.95" customHeight="1" x14ac:dyDescent="0.2">
      <c r="A26" s="1" t="s">
        <v>957</v>
      </c>
      <c r="B26" s="1">
        <v>1</v>
      </c>
      <c r="C26" s="2" t="s">
        <v>11</v>
      </c>
      <c r="D26" s="4" t="s">
        <v>74</v>
      </c>
      <c r="E26" s="1" t="s">
        <v>13</v>
      </c>
      <c r="F26" s="4" t="s">
        <v>75</v>
      </c>
      <c r="G26" s="4" t="s">
        <v>437</v>
      </c>
      <c r="H26" s="4" t="s">
        <v>438</v>
      </c>
      <c r="I26" s="4" t="s">
        <v>439</v>
      </c>
      <c r="J26" s="1" t="s">
        <v>18</v>
      </c>
      <c r="K26" s="4" t="s">
        <v>19</v>
      </c>
      <c r="L26" s="4" t="str">
        <f t="shared" si="13"/>
        <v>1.2.1.1.Atbalsts jaunu produktu attīstībai un internacionalizācijai</v>
      </c>
      <c r="M26" s="4" t="s">
        <v>446</v>
      </c>
      <c r="N26" s="4" t="s">
        <v>447</v>
      </c>
      <c r="O26" s="4" t="s">
        <v>448</v>
      </c>
      <c r="P26" s="5">
        <v>2</v>
      </c>
      <c r="Q26" s="5" t="str">
        <f t="shared" si="14"/>
        <v>1.2.1.1.2</v>
      </c>
      <c r="R26" s="1" t="s">
        <v>43</v>
      </c>
      <c r="S26" s="6">
        <v>10000000</v>
      </c>
      <c r="T26" s="6">
        <v>11764706</v>
      </c>
      <c r="U26" s="6">
        <v>1764706</v>
      </c>
      <c r="V26" s="50">
        <f t="shared" si="15"/>
        <v>0.84999999150000005</v>
      </c>
      <c r="W26" s="40"/>
      <c r="X26" s="90">
        <v>0</v>
      </c>
      <c r="Y26" s="90">
        <v>0</v>
      </c>
      <c r="Z26" s="90">
        <v>4152249.411764706</v>
      </c>
      <c r="AA26" s="90">
        <v>1680672.2396116308</v>
      </c>
      <c r="AB26" s="90">
        <v>1482946.0064762691</v>
      </c>
      <c r="AC26" s="90">
        <v>1482946.0064762691</v>
      </c>
      <c r="AD26" s="90">
        <v>1482946.0064762691</v>
      </c>
      <c r="AE26" s="90">
        <v>1186353.4876706901</v>
      </c>
      <c r="AF26" s="27">
        <f t="shared" si="16"/>
        <v>11468113.158475835</v>
      </c>
      <c r="AG26" s="27">
        <f t="shared" si="25"/>
        <v>0</v>
      </c>
      <c r="AH26" s="27">
        <f t="shared" si="17"/>
        <v>0</v>
      </c>
      <c r="AI26" s="27">
        <f t="shared" si="18"/>
        <v>0</v>
      </c>
      <c r="AJ26" s="27">
        <f t="shared" si="26"/>
        <v>4152249.411764706</v>
      </c>
      <c r="AK26" s="27">
        <f t="shared" si="27"/>
        <v>5832921.6513763368</v>
      </c>
      <c r="AL26" s="27">
        <f t="shared" si="28"/>
        <v>7315867.6578526059</v>
      </c>
      <c r="AM26" s="27">
        <f t="shared" si="29"/>
        <v>8798813.664328875</v>
      </c>
      <c r="AN26" s="27">
        <f t="shared" si="30"/>
        <v>10281759.670805145</v>
      </c>
      <c r="AO26" s="27">
        <f t="shared" si="31"/>
        <v>11468113.158475835</v>
      </c>
      <c r="AP26" s="91">
        <v>0.50435846832197817</v>
      </c>
      <c r="AQ26" s="91">
        <v>0.46991464047737752</v>
      </c>
      <c r="AR26" s="91">
        <v>0.54455166330727101</v>
      </c>
      <c r="AS26" s="91">
        <v>0.68869228476477917</v>
      </c>
      <c r="AT26" s="91">
        <v>0.78416684405807557</v>
      </c>
      <c r="AU26" s="91">
        <v>0.82817599772856554</v>
      </c>
      <c r="AV26" s="30">
        <v>0</v>
      </c>
      <c r="AW26" s="30">
        <v>0</v>
      </c>
      <c r="AX26" s="27">
        <f t="shared" si="20"/>
        <v>0</v>
      </c>
      <c r="AY26" s="27">
        <f t="shared" si="21"/>
        <v>1951202.7895018142</v>
      </c>
      <c r="AZ26" s="27">
        <f t="shared" si="32"/>
        <v>3176327.1871979781</v>
      </c>
      <c r="BA26" s="27">
        <f t="shared" si="22"/>
        <v>5038381.6123232646</v>
      </c>
      <c r="BB26" s="27">
        <f t="shared" si="23"/>
        <v>6899737.9426118452</v>
      </c>
      <c r="BC26" s="27">
        <f t="shared" si="24"/>
        <v>8515106.5737743787</v>
      </c>
      <c r="BD26" s="27">
        <f t="shared" si="33"/>
        <v>10000000</v>
      </c>
      <c r="BM26" s="42"/>
      <c r="BN26" s="42"/>
      <c r="BO26" s="42"/>
      <c r="BP26" s="42"/>
      <c r="BQ26" s="42"/>
      <c r="BR26" s="42"/>
      <c r="BS26" s="42"/>
    </row>
    <row r="27" spans="1:71" ht="24.95" customHeight="1" x14ac:dyDescent="0.2">
      <c r="A27" s="1" t="s">
        <v>957</v>
      </c>
      <c r="B27" s="1">
        <v>1</v>
      </c>
      <c r="C27" s="2" t="s">
        <v>11</v>
      </c>
      <c r="D27" s="4" t="s">
        <v>74</v>
      </c>
      <c r="E27" s="1" t="s">
        <v>13</v>
      </c>
      <c r="F27" s="4" t="s">
        <v>75</v>
      </c>
      <c r="G27" s="4" t="s">
        <v>437</v>
      </c>
      <c r="H27" s="4" t="s">
        <v>438</v>
      </c>
      <c r="I27" s="4" t="s">
        <v>439</v>
      </c>
      <c r="J27" s="1" t="s">
        <v>18</v>
      </c>
      <c r="K27" s="4" t="s">
        <v>19</v>
      </c>
      <c r="L27" s="4" t="str">
        <f t="shared" si="13"/>
        <v>1.2.1.1.Atbalsts jaunu produktu attīstībai un internacionalizācijai</v>
      </c>
      <c r="M27" s="4" t="s">
        <v>446</v>
      </c>
      <c r="N27" s="4" t="s">
        <v>447</v>
      </c>
      <c r="O27" s="4" t="s">
        <v>448</v>
      </c>
      <c r="P27" s="5">
        <v>3</v>
      </c>
      <c r="Q27" s="5" t="str">
        <f t="shared" si="14"/>
        <v>1.2.1.1.3</v>
      </c>
      <c r="R27" s="1" t="s">
        <v>43</v>
      </c>
      <c r="S27" s="6">
        <v>44973500</v>
      </c>
      <c r="T27" s="6">
        <v>52910000</v>
      </c>
      <c r="U27" s="6">
        <v>7936500</v>
      </c>
      <c r="V27" s="50">
        <f t="shared" si="15"/>
        <v>0.85</v>
      </c>
      <c r="W27" s="40"/>
      <c r="X27" s="90">
        <v>0</v>
      </c>
      <c r="Y27" s="90">
        <v>0</v>
      </c>
      <c r="Z27" s="90">
        <v>22352941.176470589</v>
      </c>
      <c r="AA27" s="90">
        <v>7558571.2212316552</v>
      </c>
      <c r="AB27" s="90">
        <v>5749621.5377298361</v>
      </c>
      <c r="AC27" s="90">
        <v>5749621.5377298361</v>
      </c>
      <c r="AD27" s="90">
        <v>5749621.5377298361</v>
      </c>
      <c r="AE27" s="90">
        <v>4599684.5277762404</v>
      </c>
      <c r="AF27" s="27">
        <f t="shared" si="16"/>
        <v>51760061.538667992</v>
      </c>
      <c r="AG27" s="27">
        <f t="shared" si="25"/>
        <v>0</v>
      </c>
      <c r="AH27" s="27">
        <f t="shared" si="17"/>
        <v>0</v>
      </c>
      <c r="AI27" s="27">
        <f t="shared" si="18"/>
        <v>0</v>
      </c>
      <c r="AJ27" s="27">
        <f t="shared" si="26"/>
        <v>22352941.176470589</v>
      </c>
      <c r="AK27" s="27">
        <f t="shared" si="27"/>
        <v>29911512.397702243</v>
      </c>
      <c r="AL27" s="27">
        <f t="shared" si="28"/>
        <v>35661133.935432076</v>
      </c>
      <c r="AM27" s="27">
        <f t="shared" si="29"/>
        <v>41410755.473161913</v>
      </c>
      <c r="AN27" s="27">
        <f t="shared" si="30"/>
        <v>47160377.01089175</v>
      </c>
      <c r="AO27" s="27">
        <f t="shared" si="31"/>
        <v>51760061.538667992</v>
      </c>
      <c r="AP27" s="91">
        <v>0.50435846832197817</v>
      </c>
      <c r="AQ27" s="91">
        <v>0.46991464047737752</v>
      </c>
      <c r="AR27" s="91">
        <v>0.54455166330727101</v>
      </c>
      <c r="AS27" s="91">
        <v>0.68869228476477917</v>
      </c>
      <c r="AT27" s="91">
        <v>0.78416684405807557</v>
      </c>
      <c r="AU27" s="91">
        <v>0.82817599772856554</v>
      </c>
      <c r="AV27" s="30">
        <v>0</v>
      </c>
      <c r="AW27" s="30">
        <v>0</v>
      </c>
      <c r="AX27" s="27">
        <f t="shared" si="20"/>
        <v>0</v>
      </c>
      <c r="AY27" s="27">
        <f t="shared" si="21"/>
        <v>10503974.316553146</v>
      </c>
      <c r="AZ27" s="27">
        <f t="shared" si="32"/>
        <v>16288363.828204814</v>
      </c>
      <c r="BA27" s="27">
        <f t="shared" si="22"/>
        <v>24559547.807295516</v>
      </c>
      <c r="BB27" s="27">
        <f t="shared" si="23"/>
        <v>32472941.429450057</v>
      </c>
      <c r="BC27" s="27">
        <f t="shared" si="24"/>
        <v>39057092.28425058</v>
      </c>
      <c r="BD27" s="27">
        <f t="shared" si="33"/>
        <v>44973500</v>
      </c>
      <c r="BM27" s="42"/>
      <c r="BN27" s="42"/>
      <c r="BO27" s="42"/>
      <c r="BP27" s="42"/>
      <c r="BQ27" s="42"/>
      <c r="BR27" s="42"/>
      <c r="BS27" s="42"/>
    </row>
    <row r="28" spans="1:71" ht="24.95" customHeight="1" x14ac:dyDescent="0.2">
      <c r="A28" s="1" t="s">
        <v>957</v>
      </c>
      <c r="B28" s="1">
        <v>1</v>
      </c>
      <c r="C28" s="2" t="s">
        <v>11</v>
      </c>
      <c r="D28" s="4" t="s">
        <v>74</v>
      </c>
      <c r="E28" s="1" t="s">
        <v>13</v>
      </c>
      <c r="F28" s="4" t="s">
        <v>75</v>
      </c>
      <c r="G28" s="4" t="s">
        <v>437</v>
      </c>
      <c r="H28" s="4" t="s">
        <v>438</v>
      </c>
      <c r="I28" s="4" t="s">
        <v>439</v>
      </c>
      <c r="J28" s="1" t="s">
        <v>20</v>
      </c>
      <c r="K28" s="4" t="s">
        <v>21</v>
      </c>
      <c r="L28" s="4" t="str">
        <f t="shared" si="13"/>
        <v>1.2.1.2.Produktivitātes aizdevumi (t.sk., ar kapitāla atlaidi) inovatīvām iekārtām, pētniecībai un attīstībai, tehnoloģiju pārnesei</v>
      </c>
      <c r="M28" s="4" t="s">
        <v>449</v>
      </c>
      <c r="N28" s="4" t="s">
        <v>450</v>
      </c>
      <c r="O28" s="4" t="s">
        <v>451</v>
      </c>
      <c r="P28" s="5" t="s">
        <v>42</v>
      </c>
      <c r="Q28" s="5" t="str">
        <f t="shared" si="14"/>
        <v>1.2.1.2._</v>
      </c>
      <c r="R28" s="1" t="s">
        <v>43</v>
      </c>
      <c r="S28" s="6">
        <v>58769000</v>
      </c>
      <c r="T28" s="6">
        <v>69140000</v>
      </c>
      <c r="U28" s="6">
        <v>10371000</v>
      </c>
      <c r="V28" s="50">
        <f t="shared" si="15"/>
        <v>0.85</v>
      </c>
      <c r="W28" s="40"/>
      <c r="X28" s="90">
        <v>3529411.7647058824</v>
      </c>
      <c r="Y28" s="90">
        <v>14016470.588235294</v>
      </c>
      <c r="Z28" s="90">
        <v>14016470.588235294</v>
      </c>
      <c r="AA28" s="90">
        <v>13102780.879083291</v>
      </c>
      <c r="AB28" s="90">
        <v>14234463.043139266</v>
      </c>
      <c r="AC28" s="90">
        <v>5232250.5752069931</v>
      </c>
      <c r="AD28" s="90">
        <v>2504076.2806969881</v>
      </c>
      <c r="AE28" s="90">
        <v>2003254.9867204099</v>
      </c>
      <c r="AF28" s="27">
        <f t="shared" si="16"/>
        <v>68639178.706023425</v>
      </c>
      <c r="AG28" s="27">
        <f t="shared" si="25"/>
        <v>0</v>
      </c>
      <c r="AH28" s="27">
        <f t="shared" si="17"/>
        <v>3529411.7647058824</v>
      </c>
      <c r="AI28" s="27">
        <f t="shared" si="18"/>
        <v>17545882.352941178</v>
      </c>
      <c r="AJ28" s="27">
        <f t="shared" si="26"/>
        <v>31562352.941176474</v>
      </c>
      <c r="AK28" s="27">
        <f t="shared" si="27"/>
        <v>44665133.820259765</v>
      </c>
      <c r="AL28" s="27">
        <f t="shared" si="28"/>
        <v>58899596.863399029</v>
      </c>
      <c r="AM28" s="27">
        <f t="shared" si="29"/>
        <v>64131847.438606024</v>
      </c>
      <c r="AN28" s="27">
        <f t="shared" si="30"/>
        <v>66635923.719303012</v>
      </c>
      <c r="AO28" s="27">
        <f t="shared" si="31"/>
        <v>68639178.706023425</v>
      </c>
      <c r="AP28" s="91">
        <v>0.50435846832197817</v>
      </c>
      <c r="AQ28" s="91">
        <v>0.46991464047737752</v>
      </c>
      <c r="AR28" s="91">
        <v>0.54455166330727101</v>
      </c>
      <c r="AS28" s="91">
        <v>0.68869228476477917</v>
      </c>
      <c r="AT28" s="91">
        <v>0.78416684405807557</v>
      </c>
      <c r="AU28" s="91">
        <v>0.82817599772856554</v>
      </c>
      <c r="AV28" s="30">
        <v>0</v>
      </c>
      <c r="AW28" s="30">
        <v>0</v>
      </c>
      <c r="AX28" s="27">
        <f t="shared" si="20"/>
        <v>8849414.3488870393</v>
      </c>
      <c r="AY28" s="27">
        <f t="shared" si="21"/>
        <v>14831611.734973041</v>
      </c>
      <c r="AZ28" s="27">
        <f t="shared" si="32"/>
        <v>24322472.9136643</v>
      </c>
      <c r="BA28" s="27">
        <f t="shared" si="22"/>
        <v>40563697.935578696</v>
      </c>
      <c r="BB28" s="27">
        <f t="shared" si="23"/>
        <v>50290068.40954566</v>
      </c>
      <c r="BC28" s="27">
        <f t="shared" si="24"/>
        <v>55186272.610798359</v>
      </c>
      <c r="BD28" s="27">
        <f t="shared" si="33"/>
        <v>58769000</v>
      </c>
      <c r="BM28" s="42"/>
      <c r="BN28" s="42"/>
      <c r="BO28" s="42"/>
      <c r="BP28" s="42"/>
      <c r="BQ28" s="42"/>
      <c r="BR28" s="42"/>
      <c r="BS28" s="42"/>
    </row>
    <row r="29" spans="1:71" ht="24.95" customHeight="1" x14ac:dyDescent="0.2">
      <c r="A29" s="1" t="s">
        <v>957</v>
      </c>
      <c r="B29" s="1">
        <v>1</v>
      </c>
      <c r="C29" s="2" t="s">
        <v>11</v>
      </c>
      <c r="D29" s="4" t="s">
        <v>74</v>
      </c>
      <c r="E29" s="1" t="s">
        <v>14</v>
      </c>
      <c r="F29" s="4" t="s">
        <v>76</v>
      </c>
      <c r="G29" s="4" t="s">
        <v>440</v>
      </c>
      <c r="H29" s="4" t="s">
        <v>441</v>
      </c>
      <c r="I29" s="4" t="s">
        <v>442</v>
      </c>
      <c r="J29" s="1" t="s">
        <v>28</v>
      </c>
      <c r="K29" s="4" t="s">
        <v>29</v>
      </c>
      <c r="L29" s="4" t="str">
        <f t="shared" si="13"/>
        <v>1.2.2.2.Individuālās garantijas digitalizācijai un automatizācijai</v>
      </c>
      <c r="M29" s="4" t="s">
        <v>461</v>
      </c>
      <c r="N29" s="4" t="s">
        <v>462</v>
      </c>
      <c r="O29" s="4" t="s">
        <v>463</v>
      </c>
      <c r="P29" s="5" t="s">
        <v>42</v>
      </c>
      <c r="Q29" s="5" t="str">
        <f t="shared" si="14"/>
        <v>1.2.2.2._</v>
      </c>
      <c r="R29" s="1" t="s">
        <v>43</v>
      </c>
      <c r="S29" s="6">
        <v>4250000</v>
      </c>
      <c r="T29" s="6">
        <v>5000000</v>
      </c>
      <c r="U29" s="6">
        <v>750000</v>
      </c>
      <c r="V29" s="50">
        <f t="shared" si="15"/>
        <v>0.85</v>
      </c>
      <c r="W29" s="40"/>
      <c r="X29" s="90">
        <v>0</v>
      </c>
      <c r="Y29" s="90">
        <v>588235.29411764711</v>
      </c>
      <c r="Z29" s="90">
        <v>1176470.5882352942</v>
      </c>
      <c r="AA29" s="90">
        <v>947554.30135112023</v>
      </c>
      <c r="AB29" s="90">
        <v>1158841.7011237536</v>
      </c>
      <c r="AC29" s="90">
        <v>507828.36094930524</v>
      </c>
      <c r="AD29" s="90">
        <v>310534.87711143971</v>
      </c>
      <c r="AE29" s="90">
        <v>310534.87711143971</v>
      </c>
      <c r="AF29" s="27">
        <f t="shared" si="16"/>
        <v>4999999.9999999991</v>
      </c>
      <c r="AG29" s="27">
        <f t="shared" si="25"/>
        <v>0</v>
      </c>
      <c r="AH29" s="27">
        <f t="shared" si="17"/>
        <v>0</v>
      </c>
      <c r="AI29" s="27">
        <f t="shared" si="18"/>
        <v>588235.29411764711</v>
      </c>
      <c r="AJ29" s="27">
        <f t="shared" si="26"/>
        <v>1764705.8823529412</v>
      </c>
      <c r="AK29" s="27">
        <f t="shared" si="27"/>
        <v>2712260.1837040614</v>
      </c>
      <c r="AL29" s="27">
        <f t="shared" si="28"/>
        <v>3871101.884827815</v>
      </c>
      <c r="AM29" s="27">
        <f t="shared" si="29"/>
        <v>4378930.2457771199</v>
      </c>
      <c r="AN29" s="27">
        <f t="shared" si="30"/>
        <v>4689465.1228885595</v>
      </c>
      <c r="AO29" s="27">
        <f t="shared" si="31"/>
        <v>4999999.9999999991</v>
      </c>
      <c r="AP29" s="91">
        <v>0.50435846832197817</v>
      </c>
      <c r="AQ29" s="91">
        <v>0.46991464047737752</v>
      </c>
      <c r="AR29" s="91">
        <v>0.54455166330727101</v>
      </c>
      <c r="AS29" s="91">
        <v>0.68869228476477917</v>
      </c>
      <c r="AT29" s="91">
        <v>0.78416684405807557</v>
      </c>
      <c r="AU29" s="91">
        <v>0.82817599772856554</v>
      </c>
      <c r="AV29" s="30">
        <v>0</v>
      </c>
      <c r="AW29" s="30">
        <v>0</v>
      </c>
      <c r="AX29" s="27">
        <f t="shared" si="20"/>
        <v>296681.45195410482</v>
      </c>
      <c r="AY29" s="27">
        <f t="shared" si="21"/>
        <v>829261.13025419565</v>
      </c>
      <c r="AZ29" s="27">
        <f t="shared" si="32"/>
        <v>1476965.794358131</v>
      </c>
      <c r="BA29" s="27">
        <f t="shared" si="22"/>
        <v>2665998.001619311</v>
      </c>
      <c r="BB29" s="27">
        <f t="shared" si="23"/>
        <v>3433811.9111814974</v>
      </c>
      <c r="BC29" s="27">
        <f t="shared" si="24"/>
        <v>3883702.4569615428</v>
      </c>
      <c r="BD29" s="27">
        <f t="shared" si="33"/>
        <v>4250000</v>
      </c>
      <c r="BM29" s="42"/>
      <c r="BN29" s="42"/>
      <c r="BO29" s="42"/>
      <c r="BP29" s="42"/>
      <c r="BQ29" s="42"/>
      <c r="BR29" s="42"/>
      <c r="BS29" s="42"/>
    </row>
    <row r="30" spans="1:71" ht="24.95" customHeight="1" x14ac:dyDescent="0.2">
      <c r="A30" s="1" t="s">
        <v>957</v>
      </c>
      <c r="B30" s="1">
        <v>1</v>
      </c>
      <c r="C30" s="2" t="s">
        <v>11</v>
      </c>
      <c r="D30" s="4" t="s">
        <v>74</v>
      </c>
      <c r="E30" s="1" t="s">
        <v>15</v>
      </c>
      <c r="F30" s="4" t="s">
        <v>77</v>
      </c>
      <c r="G30" s="4" t="s">
        <v>443</v>
      </c>
      <c r="H30" s="4" t="s">
        <v>444</v>
      </c>
      <c r="I30" s="4" t="s">
        <v>445</v>
      </c>
      <c r="J30" s="1" t="s">
        <v>32</v>
      </c>
      <c r="K30" s="4" t="s">
        <v>33</v>
      </c>
      <c r="L30" s="4" t="str">
        <f t="shared" si="13"/>
        <v>1.2.3.2.Iespejkapitāla ieguldījumi</v>
      </c>
      <c r="M30" s="4" t="s">
        <v>467</v>
      </c>
      <c r="N30" s="4" t="s">
        <v>468</v>
      </c>
      <c r="O30" s="4" t="s">
        <v>469</v>
      </c>
      <c r="P30" s="5" t="s">
        <v>42</v>
      </c>
      <c r="Q30" s="5" t="str">
        <f t="shared" si="14"/>
        <v>1.2.3.2._</v>
      </c>
      <c r="R30" s="1" t="s">
        <v>43</v>
      </c>
      <c r="S30" s="6">
        <v>79050000</v>
      </c>
      <c r="T30" s="6">
        <v>93000000</v>
      </c>
      <c r="U30" s="6">
        <v>13950000</v>
      </c>
      <c r="V30" s="50">
        <f t="shared" si="15"/>
        <v>0.85</v>
      </c>
      <c r="W30" s="40"/>
      <c r="X30" s="90">
        <v>3529411.7647058824</v>
      </c>
      <c r="Y30" s="90">
        <v>21882352.94117647</v>
      </c>
      <c r="Z30" s="90">
        <v>21882352.94117647</v>
      </c>
      <c r="AA30" s="90">
        <v>17624510.005130835</v>
      </c>
      <c r="AB30" s="90">
        <v>17936808.582078293</v>
      </c>
      <c r="AC30" s="90">
        <v>5827960.4548335522</v>
      </c>
      <c r="AD30" s="90">
        <v>2158301.6554492526</v>
      </c>
      <c r="AE30" s="90">
        <v>1726636.1202551699</v>
      </c>
      <c r="AF30" s="27">
        <f t="shared" si="16"/>
        <v>92568334.464805931</v>
      </c>
      <c r="AG30" s="27">
        <f t="shared" si="25"/>
        <v>0</v>
      </c>
      <c r="AH30" s="27">
        <f t="shared" si="17"/>
        <v>3529411.7647058824</v>
      </c>
      <c r="AI30" s="27">
        <f t="shared" si="18"/>
        <v>25411764.705882352</v>
      </c>
      <c r="AJ30" s="27">
        <f t="shared" si="26"/>
        <v>47294117.647058822</v>
      </c>
      <c r="AK30" s="27">
        <f t="shared" si="27"/>
        <v>64918627.652189657</v>
      </c>
      <c r="AL30" s="27">
        <f t="shared" si="28"/>
        <v>82855436.23426795</v>
      </c>
      <c r="AM30" s="27">
        <f t="shared" si="29"/>
        <v>88683396.689101502</v>
      </c>
      <c r="AN30" s="27">
        <f t="shared" si="30"/>
        <v>90841698.344550759</v>
      </c>
      <c r="AO30" s="27">
        <f t="shared" si="31"/>
        <v>92568334.464805931</v>
      </c>
      <c r="AP30" s="91">
        <v>0.50435846832197817</v>
      </c>
      <c r="AQ30" s="91">
        <v>0.46991464047737752</v>
      </c>
      <c r="AR30" s="91">
        <v>0.54455166330727101</v>
      </c>
      <c r="AS30" s="91">
        <v>0.68869228476477917</v>
      </c>
      <c r="AT30" s="91">
        <v>0.78416684405807557</v>
      </c>
      <c r="AU30" s="91">
        <v>0.82817599772856554</v>
      </c>
      <c r="AV30" s="30">
        <v>0</v>
      </c>
      <c r="AW30" s="30">
        <v>0</v>
      </c>
      <c r="AX30" s="27">
        <f t="shared" si="20"/>
        <v>12816638.724417327</v>
      </c>
      <c r="AY30" s="27">
        <f t="shared" si="21"/>
        <v>22224198.290812444</v>
      </c>
      <c r="AZ30" s="27">
        <f t="shared" si="32"/>
        <v>35351546.667625278</v>
      </c>
      <c r="BA30" s="27">
        <f t="shared" si="22"/>
        <v>57061899.685360469</v>
      </c>
      <c r="BB30" s="27">
        <f t="shared" si="23"/>
        <v>69542579.30204311</v>
      </c>
      <c r="BC30" s="27">
        <f t="shared" si="24"/>
        <v>75232914.161855698</v>
      </c>
      <c r="BD30" s="27">
        <f t="shared" si="33"/>
        <v>79050000</v>
      </c>
      <c r="BM30" s="42"/>
      <c r="BN30" s="42"/>
      <c r="BO30" s="42"/>
      <c r="BP30" s="42"/>
      <c r="BQ30" s="42"/>
      <c r="BR30" s="42"/>
      <c r="BS30" s="42"/>
    </row>
    <row r="31" spans="1:71" ht="24.95" customHeight="1" x14ac:dyDescent="0.2">
      <c r="A31" s="1" t="s">
        <v>957</v>
      </c>
      <c r="B31" s="1">
        <v>1</v>
      </c>
      <c r="C31" s="2" t="s">
        <v>11</v>
      </c>
      <c r="D31" s="4" t="s">
        <v>74</v>
      </c>
      <c r="E31" s="1" t="s">
        <v>15</v>
      </c>
      <c r="F31" s="4" t="s">
        <v>77</v>
      </c>
      <c r="G31" s="4" t="s">
        <v>443</v>
      </c>
      <c r="H31" s="4" t="s">
        <v>444</v>
      </c>
      <c r="I31" s="4" t="s">
        <v>445</v>
      </c>
      <c r="J31" s="1" t="s">
        <v>34</v>
      </c>
      <c r="K31" s="4" t="s">
        <v>35</v>
      </c>
      <c r="L31" s="4" t="str">
        <f t="shared" si="13"/>
        <v>1.2.3.3.Starta, izaugsmes aizdevumi</v>
      </c>
      <c r="M31" s="4" t="s">
        <v>470</v>
      </c>
      <c r="N31" s="4" t="s">
        <v>35</v>
      </c>
      <c r="O31" s="4" t="s">
        <v>470</v>
      </c>
      <c r="P31" s="5" t="s">
        <v>42</v>
      </c>
      <c r="Q31" s="5" t="str">
        <f t="shared" si="14"/>
        <v>1.2.3.3._</v>
      </c>
      <c r="R31" s="1" t="s">
        <v>43</v>
      </c>
      <c r="S31" s="6">
        <v>13489500</v>
      </c>
      <c r="T31" s="6">
        <v>15870000</v>
      </c>
      <c r="U31" s="6">
        <v>2380500</v>
      </c>
      <c r="V31" s="50">
        <f t="shared" si="15"/>
        <v>0.85</v>
      </c>
      <c r="W31" s="40"/>
      <c r="X31" s="90">
        <v>1176470.5882352942</v>
      </c>
      <c r="Y31" s="90">
        <v>3416941.1764705884</v>
      </c>
      <c r="Z31" s="90">
        <v>3416941.1764705884</v>
      </c>
      <c r="AA31" s="90">
        <v>3007537.3524884554</v>
      </c>
      <c r="AB31" s="90">
        <v>3075869.441719736</v>
      </c>
      <c r="AC31" s="90">
        <v>1009553.1000060367</v>
      </c>
      <c r="AD31" s="90">
        <v>383343.58230465138</v>
      </c>
      <c r="AE31" s="90">
        <v>383343.58230465138</v>
      </c>
      <c r="AF31" s="27">
        <f t="shared" si="16"/>
        <v>15870000</v>
      </c>
      <c r="AG31" s="27">
        <f t="shared" si="25"/>
        <v>0</v>
      </c>
      <c r="AH31" s="27">
        <f t="shared" si="17"/>
        <v>1176470.5882352942</v>
      </c>
      <c r="AI31" s="27">
        <f t="shared" si="18"/>
        <v>4593411.7647058824</v>
      </c>
      <c r="AJ31" s="27">
        <f t="shared" si="26"/>
        <v>8010352.9411764704</v>
      </c>
      <c r="AK31" s="27">
        <f t="shared" si="27"/>
        <v>11017890.293664925</v>
      </c>
      <c r="AL31" s="27">
        <f t="shared" si="28"/>
        <v>14093759.735384662</v>
      </c>
      <c r="AM31" s="27">
        <f t="shared" si="29"/>
        <v>15103312.835390698</v>
      </c>
      <c r="AN31" s="27">
        <f t="shared" si="30"/>
        <v>15486656.417695349</v>
      </c>
      <c r="AO31" s="27">
        <f t="shared" si="31"/>
        <v>15870000</v>
      </c>
      <c r="AP31" s="91">
        <v>0.50435846832197817</v>
      </c>
      <c r="AQ31" s="91">
        <v>0.46991464047737752</v>
      </c>
      <c r="AR31" s="91">
        <v>0.54455166330727101</v>
      </c>
      <c r="AS31" s="91">
        <v>0.68869228476477917</v>
      </c>
      <c r="AT31" s="91">
        <v>0.78416684405807557</v>
      </c>
      <c r="AU31" s="91">
        <v>0.82817599772856554</v>
      </c>
      <c r="AV31" s="30">
        <v>0</v>
      </c>
      <c r="AW31" s="30">
        <v>0</v>
      </c>
      <c r="AX31" s="27">
        <f t="shared" si="20"/>
        <v>2316726.1220192136</v>
      </c>
      <c r="AY31" s="27">
        <f t="shared" si="21"/>
        <v>3764182.1224498446</v>
      </c>
      <c r="AZ31" s="27">
        <f t="shared" si="32"/>
        <v>5999810.4855522718</v>
      </c>
      <c r="BA31" s="27">
        <f t="shared" si="22"/>
        <v>9706263.5930879116</v>
      </c>
      <c r="BB31" s="27">
        <f t="shared" si="23"/>
        <v>11843517.160950148</v>
      </c>
      <c r="BC31" s="27">
        <f t="shared" si="24"/>
        <v>12825677.130204339</v>
      </c>
      <c r="BD31" s="27">
        <f t="shared" si="33"/>
        <v>13489500</v>
      </c>
      <c r="BM31" s="42"/>
      <c r="BN31" s="42"/>
      <c r="BO31" s="42"/>
      <c r="BP31" s="42"/>
      <c r="BQ31" s="42"/>
      <c r="BR31" s="42"/>
      <c r="BS31" s="42"/>
    </row>
    <row r="32" spans="1:71" ht="24.95" customHeight="1" x14ac:dyDescent="0.2">
      <c r="A32" s="1" t="s">
        <v>957</v>
      </c>
      <c r="B32" s="1">
        <v>1</v>
      </c>
      <c r="C32" s="2" t="s">
        <v>11</v>
      </c>
      <c r="D32" s="4" t="s">
        <v>74</v>
      </c>
      <c r="E32" s="1" t="s">
        <v>15</v>
      </c>
      <c r="F32" s="4" t="s">
        <v>77</v>
      </c>
      <c r="G32" s="4" t="s">
        <v>443</v>
      </c>
      <c r="H32" s="4" t="s">
        <v>444</v>
      </c>
      <c r="I32" s="4" t="s">
        <v>445</v>
      </c>
      <c r="J32" s="1" t="s">
        <v>36</v>
      </c>
      <c r="K32" s="4" t="s">
        <v>37</v>
      </c>
      <c r="L32" s="4" t="str">
        <f t="shared" si="13"/>
        <v>1.2.3.4.Garantijas, portfeļgarantijas pilna cikla uzņēmējdarbībai</v>
      </c>
      <c r="M32" s="4" t="s">
        <v>471</v>
      </c>
      <c r="N32" s="4" t="s">
        <v>472</v>
      </c>
      <c r="O32" s="4" t="s">
        <v>473</v>
      </c>
      <c r="P32" s="5" t="s">
        <v>42</v>
      </c>
      <c r="Q32" s="5" t="str">
        <f t="shared" si="14"/>
        <v>1.2.3.4._</v>
      </c>
      <c r="R32" s="1" t="s">
        <v>43</v>
      </c>
      <c r="S32" s="6">
        <v>29750000</v>
      </c>
      <c r="T32" s="6">
        <v>35000000</v>
      </c>
      <c r="U32" s="6">
        <v>5250000</v>
      </c>
      <c r="V32" s="50">
        <f t="shared" si="15"/>
        <v>0.85</v>
      </c>
      <c r="W32" s="40"/>
      <c r="X32" s="90">
        <v>0</v>
      </c>
      <c r="Y32" s="90">
        <v>4117647.0588235296</v>
      </c>
      <c r="Z32" s="90">
        <v>8235294.1176470593</v>
      </c>
      <c r="AA32" s="90">
        <v>6632880.1094578411</v>
      </c>
      <c r="AB32" s="90">
        <v>8111891.9078662759</v>
      </c>
      <c r="AC32" s="90">
        <v>3554798.526645137</v>
      </c>
      <c r="AD32" s="90">
        <v>2173744.1397800781</v>
      </c>
      <c r="AE32" s="90">
        <v>1738990.0704848601</v>
      </c>
      <c r="AF32" s="27">
        <f t="shared" si="16"/>
        <v>34565245.93070478</v>
      </c>
      <c r="AG32" s="27">
        <f t="shared" si="25"/>
        <v>0</v>
      </c>
      <c r="AH32" s="27">
        <f t="shared" si="17"/>
        <v>0</v>
      </c>
      <c r="AI32" s="27">
        <f t="shared" si="18"/>
        <v>4117647.0588235296</v>
      </c>
      <c r="AJ32" s="27">
        <f t="shared" si="26"/>
        <v>12352941.176470589</v>
      </c>
      <c r="AK32" s="27">
        <f t="shared" si="27"/>
        <v>18985821.285928428</v>
      </c>
      <c r="AL32" s="27">
        <f t="shared" si="28"/>
        <v>27097713.193794705</v>
      </c>
      <c r="AM32" s="27">
        <f t="shared" si="29"/>
        <v>30652511.720439844</v>
      </c>
      <c r="AN32" s="27">
        <f t="shared" si="30"/>
        <v>32826255.860219922</v>
      </c>
      <c r="AO32" s="27">
        <f t="shared" si="31"/>
        <v>34565245.93070478</v>
      </c>
      <c r="AP32" s="91">
        <v>0.50435846832197817</v>
      </c>
      <c r="AQ32" s="91">
        <v>0.46991464047737752</v>
      </c>
      <c r="AR32" s="91">
        <v>0.54455166330727101</v>
      </c>
      <c r="AS32" s="91">
        <v>0.68869228476477917</v>
      </c>
      <c r="AT32" s="91">
        <v>0.78416684405807557</v>
      </c>
      <c r="AU32" s="91">
        <v>0.82817599772856554</v>
      </c>
      <c r="AV32" s="30">
        <v>0</v>
      </c>
      <c r="AW32" s="30">
        <v>0</v>
      </c>
      <c r="AX32" s="27">
        <f t="shared" si="20"/>
        <v>2076770.1636787339</v>
      </c>
      <c r="AY32" s="27">
        <f t="shared" si="21"/>
        <v>5804827.9117793692</v>
      </c>
      <c r="AZ32" s="27">
        <f t="shared" si="32"/>
        <v>10338760.560506916</v>
      </c>
      <c r="BA32" s="27">
        <f t="shared" si="22"/>
        <v>18661986.011335175</v>
      </c>
      <c r="BB32" s="27">
        <f t="shared" si="23"/>
        <v>24036683.378270485</v>
      </c>
      <c r="BC32" s="27">
        <f t="shared" si="24"/>
        <v>27185917.198730804</v>
      </c>
      <c r="BD32" s="27">
        <f t="shared" si="33"/>
        <v>29750000</v>
      </c>
      <c r="BM32" s="42"/>
      <c r="BN32" s="42"/>
      <c r="BO32" s="42"/>
      <c r="BP32" s="42"/>
      <c r="BQ32" s="42"/>
      <c r="BR32" s="42"/>
      <c r="BS32" s="42"/>
    </row>
    <row r="33" spans="1:71" ht="24.95" customHeight="1" x14ac:dyDescent="0.2">
      <c r="A33" s="1" t="s">
        <v>957</v>
      </c>
      <c r="B33" s="1">
        <v>1</v>
      </c>
      <c r="C33" s="2" t="s">
        <v>11</v>
      </c>
      <c r="D33" s="4" t="s">
        <v>74</v>
      </c>
      <c r="E33" s="1" t="s">
        <v>15</v>
      </c>
      <c r="F33" s="4" t="s">
        <v>77</v>
      </c>
      <c r="G33" s="4" t="s">
        <v>443</v>
      </c>
      <c r="H33" s="4" t="s">
        <v>444</v>
      </c>
      <c r="I33" s="4" t="s">
        <v>445</v>
      </c>
      <c r="J33" s="1" t="s">
        <v>38</v>
      </c>
      <c r="K33" s="4" t="s">
        <v>39</v>
      </c>
      <c r="L33" s="4" t="str">
        <f t="shared" si="13"/>
        <v>1.2.3.5.Aizdevumi, produktivitātes kāpināšanai (investīcijas un apgrozāmie līdzekļi)</v>
      </c>
      <c r="M33" s="4" t="s">
        <v>474</v>
      </c>
      <c r="N33" s="4" t="s">
        <v>475</v>
      </c>
      <c r="O33" s="4" t="s">
        <v>476</v>
      </c>
      <c r="P33" s="5" t="s">
        <v>42</v>
      </c>
      <c r="Q33" s="5" t="str">
        <f t="shared" si="14"/>
        <v>1.2.3.5._</v>
      </c>
      <c r="R33" s="1" t="s">
        <v>43</v>
      </c>
      <c r="S33" s="6">
        <v>13489500</v>
      </c>
      <c r="T33" s="6">
        <v>15870000</v>
      </c>
      <c r="U33" s="6">
        <v>2380500</v>
      </c>
      <c r="V33" s="50">
        <f t="shared" si="15"/>
        <v>0.85</v>
      </c>
      <c r="W33" s="40"/>
      <c r="X33" s="90">
        <v>1176470.5882352942</v>
      </c>
      <c r="Y33" s="90">
        <v>3416941.1764705884</v>
      </c>
      <c r="Z33" s="90">
        <v>3416941.1764705884</v>
      </c>
      <c r="AA33" s="90">
        <v>3007537.3524884554</v>
      </c>
      <c r="AB33" s="90">
        <v>3075869.441719736</v>
      </c>
      <c r="AC33" s="90">
        <v>1009553.1000060367</v>
      </c>
      <c r="AD33" s="90">
        <v>383343.58230465138</v>
      </c>
      <c r="AE33" s="90">
        <v>383343.58230465138</v>
      </c>
      <c r="AF33" s="27">
        <f t="shared" si="16"/>
        <v>15870000</v>
      </c>
      <c r="AG33" s="27">
        <f t="shared" si="25"/>
        <v>0</v>
      </c>
      <c r="AH33" s="27">
        <f t="shared" si="17"/>
        <v>1176470.5882352942</v>
      </c>
      <c r="AI33" s="27">
        <f t="shared" si="18"/>
        <v>4593411.7647058824</v>
      </c>
      <c r="AJ33" s="27">
        <f t="shared" si="26"/>
        <v>8010352.9411764704</v>
      </c>
      <c r="AK33" s="27">
        <f t="shared" si="27"/>
        <v>11017890.293664925</v>
      </c>
      <c r="AL33" s="27">
        <f t="shared" si="28"/>
        <v>14093759.735384662</v>
      </c>
      <c r="AM33" s="27">
        <f t="shared" si="29"/>
        <v>15103312.835390698</v>
      </c>
      <c r="AN33" s="27">
        <f t="shared" si="30"/>
        <v>15486656.417695349</v>
      </c>
      <c r="AO33" s="27">
        <f t="shared" si="31"/>
        <v>15870000</v>
      </c>
      <c r="AP33" s="91">
        <v>0.50435846832197817</v>
      </c>
      <c r="AQ33" s="91">
        <v>0.46991464047737752</v>
      </c>
      <c r="AR33" s="91">
        <v>0.54455166330727101</v>
      </c>
      <c r="AS33" s="91">
        <v>0.68869228476477917</v>
      </c>
      <c r="AT33" s="91">
        <v>0.78416684405807557</v>
      </c>
      <c r="AU33" s="91">
        <v>0.82817599772856554</v>
      </c>
      <c r="AV33" s="30">
        <v>0</v>
      </c>
      <c r="AW33" s="30">
        <v>0</v>
      </c>
      <c r="AX33" s="27">
        <f t="shared" si="20"/>
        <v>2316726.1220192136</v>
      </c>
      <c r="AY33" s="27">
        <f t="shared" si="21"/>
        <v>3764182.1224498446</v>
      </c>
      <c r="AZ33" s="27">
        <f t="shared" si="32"/>
        <v>5999810.4855522718</v>
      </c>
      <c r="BA33" s="27">
        <f t="shared" si="22"/>
        <v>9706263.5930879116</v>
      </c>
      <c r="BB33" s="27">
        <f t="shared" si="23"/>
        <v>11843517.160950148</v>
      </c>
      <c r="BC33" s="27">
        <f t="shared" si="24"/>
        <v>12825677.130204339</v>
      </c>
      <c r="BD33" s="27">
        <f t="shared" si="33"/>
        <v>13489500</v>
      </c>
      <c r="BM33" s="42"/>
      <c r="BN33" s="42"/>
      <c r="BO33" s="42"/>
      <c r="BP33" s="42"/>
      <c r="BQ33" s="42"/>
      <c r="BR33" s="42"/>
      <c r="BS33" s="42"/>
    </row>
    <row r="34" spans="1:71" ht="24.95" customHeight="1" x14ac:dyDescent="0.2">
      <c r="A34" s="1" t="s">
        <v>957</v>
      </c>
      <c r="B34" s="1">
        <v>1</v>
      </c>
      <c r="C34" s="2" t="s">
        <v>11</v>
      </c>
      <c r="D34" s="4" t="s">
        <v>74</v>
      </c>
      <c r="E34" s="1" t="s">
        <v>13</v>
      </c>
      <c r="F34" s="4" t="s">
        <v>75</v>
      </c>
      <c r="G34" s="4" t="s">
        <v>437</v>
      </c>
      <c r="H34" s="4" t="s">
        <v>438</v>
      </c>
      <c r="I34" s="4" t="s">
        <v>439</v>
      </c>
      <c r="J34" s="1" t="s">
        <v>22</v>
      </c>
      <c r="K34" s="4" t="s">
        <v>23</v>
      </c>
      <c r="L34" s="4" t="str">
        <f t="shared" si="13"/>
        <v>1.2.1.3.Uzņēmuma atbalsts dalībai kapitāla tirgos</v>
      </c>
      <c r="M34" s="4" t="s">
        <v>452</v>
      </c>
      <c r="N34" s="4" t="s">
        <v>453</v>
      </c>
      <c r="O34" s="4" t="s">
        <v>454</v>
      </c>
      <c r="P34" s="5" t="s">
        <v>42</v>
      </c>
      <c r="Q34" s="5" t="str">
        <f t="shared" si="14"/>
        <v>1.2.1.3._</v>
      </c>
      <c r="R34" s="1" t="s">
        <v>43</v>
      </c>
      <c r="S34" s="6">
        <v>1700000</v>
      </c>
      <c r="T34" s="6">
        <v>2000000</v>
      </c>
      <c r="U34" s="6">
        <v>300000</v>
      </c>
      <c r="V34" s="50">
        <f t="shared" si="15"/>
        <v>0.85</v>
      </c>
      <c r="W34" s="40"/>
      <c r="X34" s="90">
        <v>0</v>
      </c>
      <c r="Y34" s="90">
        <v>352941.17647058825</v>
      </c>
      <c r="Z34" s="90">
        <v>352941.17647058825</v>
      </c>
      <c r="AA34" s="90">
        <v>300000</v>
      </c>
      <c r="AB34" s="90">
        <v>273529.4117647059</v>
      </c>
      <c r="AC34" s="90">
        <v>273529.4117647059</v>
      </c>
      <c r="AD34" s="90">
        <v>273529.4117647059</v>
      </c>
      <c r="AE34" s="90">
        <v>173529.4117647059</v>
      </c>
      <c r="AF34" s="27">
        <f t="shared" si="16"/>
        <v>2000000.0000000005</v>
      </c>
      <c r="AG34" s="27">
        <f t="shared" si="25"/>
        <v>0</v>
      </c>
      <c r="AH34" s="27">
        <f t="shared" si="17"/>
        <v>0</v>
      </c>
      <c r="AI34" s="27">
        <f t="shared" si="18"/>
        <v>352941.17647058825</v>
      </c>
      <c r="AJ34" s="27">
        <f t="shared" si="26"/>
        <v>705882.3529411765</v>
      </c>
      <c r="AK34" s="27">
        <f t="shared" si="27"/>
        <v>1005882.3529411765</v>
      </c>
      <c r="AL34" s="27">
        <f t="shared" si="28"/>
        <v>1279411.7647058824</v>
      </c>
      <c r="AM34" s="27">
        <f t="shared" si="29"/>
        <v>1552941.1764705884</v>
      </c>
      <c r="AN34" s="27">
        <f t="shared" si="30"/>
        <v>1826470.5882352944</v>
      </c>
      <c r="AO34" s="27">
        <f t="shared" si="31"/>
        <v>2000000.0000000005</v>
      </c>
      <c r="AP34" s="91">
        <v>0.50435846832197817</v>
      </c>
      <c r="AQ34" s="91">
        <v>0.46991464047737752</v>
      </c>
      <c r="AR34" s="91">
        <v>0.54455166330727101</v>
      </c>
      <c r="AS34" s="91">
        <v>0.68869228476477917</v>
      </c>
      <c r="AT34" s="91">
        <v>0.78416684405807557</v>
      </c>
      <c r="AU34" s="91">
        <v>0.82817599772856554</v>
      </c>
      <c r="AV34" s="30">
        <v>0</v>
      </c>
      <c r="AW34" s="30">
        <v>0</v>
      </c>
      <c r="AX34" s="27">
        <f t="shared" si="20"/>
        <v>178008.87117246288</v>
      </c>
      <c r="AY34" s="27">
        <f t="shared" si="21"/>
        <v>331704.45210167824</v>
      </c>
      <c r="AZ34" s="27">
        <f t="shared" si="32"/>
        <v>547754.90838554909</v>
      </c>
      <c r="BA34" s="27">
        <f t="shared" si="22"/>
        <v>881121.01139023225</v>
      </c>
      <c r="BB34" s="27">
        <f t="shared" si="23"/>
        <v>1217764.9813607763</v>
      </c>
      <c r="BC34" s="27">
        <f t="shared" si="24"/>
        <v>1512639.101733645</v>
      </c>
      <c r="BD34" s="27">
        <f t="shared" si="33"/>
        <v>1700000</v>
      </c>
      <c r="BM34" s="42"/>
      <c r="BN34" s="42"/>
      <c r="BO34" s="42"/>
      <c r="BP34" s="42"/>
      <c r="BQ34" s="42"/>
      <c r="BR34" s="42"/>
      <c r="BS34" s="42"/>
    </row>
    <row r="35" spans="1:71" ht="24.95" customHeight="1" x14ac:dyDescent="0.2">
      <c r="A35" s="1" t="s">
        <v>957</v>
      </c>
      <c r="B35" s="1">
        <v>1</v>
      </c>
      <c r="C35" s="2" t="s">
        <v>11</v>
      </c>
      <c r="D35" s="4" t="s">
        <v>74</v>
      </c>
      <c r="E35" s="1" t="s">
        <v>13</v>
      </c>
      <c r="F35" s="4" t="s">
        <v>75</v>
      </c>
      <c r="G35" s="4" t="s">
        <v>437</v>
      </c>
      <c r="H35" s="4" t="s">
        <v>438</v>
      </c>
      <c r="I35" s="4" t="s">
        <v>439</v>
      </c>
      <c r="J35" s="1" t="s">
        <v>24</v>
      </c>
      <c r="K35" s="4" t="s">
        <v>25</v>
      </c>
      <c r="L35" s="4" t="str">
        <f t="shared" si="13"/>
        <v>1.2.1.4.Atbalsts tehnoloģiju pārneses sistēmas pilnveidošanai</v>
      </c>
      <c r="M35" s="4" t="s">
        <v>455</v>
      </c>
      <c r="N35" s="4" t="s">
        <v>456</v>
      </c>
      <c r="O35" s="4" t="s">
        <v>457</v>
      </c>
      <c r="P35" s="5" t="s">
        <v>42</v>
      </c>
      <c r="Q35" s="5" t="str">
        <f t="shared" si="14"/>
        <v>1.2.1.4._</v>
      </c>
      <c r="R35" s="1" t="s">
        <v>43</v>
      </c>
      <c r="S35" s="6">
        <v>22865000</v>
      </c>
      <c r="T35" s="6">
        <v>26900000</v>
      </c>
      <c r="U35" s="6">
        <v>4035000</v>
      </c>
      <c r="V35" s="50">
        <f t="shared" si="15"/>
        <v>0.85</v>
      </c>
      <c r="W35" s="40"/>
      <c r="X35" s="90">
        <v>1066222.3529411766</v>
      </c>
      <c r="Y35" s="90">
        <v>6397323.5294117648</v>
      </c>
      <c r="Z35" s="90">
        <v>6397323.5294117648</v>
      </c>
      <c r="AA35" s="90">
        <v>6253383</v>
      </c>
      <c r="AB35" s="90">
        <v>6141429.3970588231</v>
      </c>
      <c r="AC35" s="90">
        <v>644318.19117646664</v>
      </c>
      <c r="AD35" s="90">
        <v>0</v>
      </c>
      <c r="AE35" s="90">
        <v>0</v>
      </c>
      <c r="AF35" s="27">
        <f t="shared" si="16"/>
        <v>26899999.999999996</v>
      </c>
      <c r="AG35" s="27">
        <f t="shared" si="25"/>
        <v>0</v>
      </c>
      <c r="AH35" s="27">
        <f t="shared" si="17"/>
        <v>1066222.3529411766</v>
      </c>
      <c r="AI35" s="27">
        <f t="shared" si="18"/>
        <v>7463545.8823529417</v>
      </c>
      <c r="AJ35" s="27">
        <f t="shared" si="26"/>
        <v>13860869.411764707</v>
      </c>
      <c r="AK35" s="27">
        <f t="shared" si="27"/>
        <v>20114252.411764707</v>
      </c>
      <c r="AL35" s="27">
        <f t="shared" si="28"/>
        <v>26255681.80882353</v>
      </c>
      <c r="AM35" s="27">
        <f t="shared" si="29"/>
        <v>26899999.999999996</v>
      </c>
      <c r="AN35" s="27">
        <f t="shared" si="30"/>
        <v>26899999.999999996</v>
      </c>
      <c r="AO35" s="27">
        <f t="shared" si="31"/>
        <v>26899999.999999996</v>
      </c>
      <c r="AP35" s="91">
        <v>0.50435846832197817</v>
      </c>
      <c r="AQ35" s="91">
        <v>0.46991464047737752</v>
      </c>
      <c r="AR35" s="91">
        <v>0.54455166330727101</v>
      </c>
      <c r="AS35" s="91">
        <v>0.68869228476477917</v>
      </c>
      <c r="AT35" s="91">
        <v>0.78416684405807557</v>
      </c>
      <c r="AU35" s="91">
        <v>0.82817599772856554</v>
      </c>
      <c r="AV35" s="30">
        <v>0</v>
      </c>
      <c r="AW35" s="30">
        <v>0</v>
      </c>
      <c r="AX35" s="27">
        <f t="shared" si="20"/>
        <v>3764302.5694743367</v>
      </c>
      <c r="AY35" s="27">
        <f t="shared" si="21"/>
        <v>6513425.4663332915</v>
      </c>
      <c r="AZ35" s="27">
        <f t="shared" si="32"/>
        <v>10953249.607008759</v>
      </c>
      <c r="BA35" s="27">
        <f t="shared" si="22"/>
        <v>18082085.492975727</v>
      </c>
      <c r="BB35" s="27">
        <f t="shared" si="23"/>
        <v>21094088.105162229</v>
      </c>
      <c r="BC35" s="27">
        <f t="shared" si="24"/>
        <v>22277934.338898409</v>
      </c>
      <c r="BD35" s="27">
        <f t="shared" si="33"/>
        <v>22865000</v>
      </c>
      <c r="BM35" s="42"/>
      <c r="BN35" s="42"/>
      <c r="BO35" s="42"/>
      <c r="BP35" s="42"/>
      <c r="BQ35" s="42"/>
      <c r="BR35" s="42"/>
      <c r="BS35" s="42"/>
    </row>
    <row r="36" spans="1:71" ht="24.95" customHeight="1" x14ac:dyDescent="0.2">
      <c r="A36" s="1" t="s">
        <v>957</v>
      </c>
      <c r="B36" s="1">
        <v>1</v>
      </c>
      <c r="C36" s="2" t="s">
        <v>11</v>
      </c>
      <c r="D36" s="4" t="s">
        <v>74</v>
      </c>
      <c r="E36" s="1" t="s">
        <v>14</v>
      </c>
      <c r="F36" s="4" t="s">
        <v>76</v>
      </c>
      <c r="G36" s="4" t="s">
        <v>440</v>
      </c>
      <c r="H36" s="4" t="s">
        <v>441</v>
      </c>
      <c r="I36" s="4" t="s">
        <v>442</v>
      </c>
      <c r="J36" s="1" t="s">
        <v>26</v>
      </c>
      <c r="K36" s="4" t="s">
        <v>27</v>
      </c>
      <c r="L36" s="4" t="str">
        <f t="shared" si="13"/>
        <v xml:space="preserve">1.2.2.1.Atbalsts Eiropas Digitālo inovāciju centru un reģionālo kontaktpunktu izveidei </v>
      </c>
      <c r="M36" s="4" t="s">
        <v>458</v>
      </c>
      <c r="N36" s="4" t="s">
        <v>459</v>
      </c>
      <c r="O36" s="4" t="s">
        <v>460</v>
      </c>
      <c r="P36" s="5" t="s">
        <v>42</v>
      </c>
      <c r="Q36" s="5" t="str">
        <f t="shared" si="14"/>
        <v>1.2.2.1._</v>
      </c>
      <c r="R36" s="1" t="s">
        <v>43</v>
      </c>
      <c r="S36" s="6">
        <v>6800000</v>
      </c>
      <c r="T36" s="6">
        <v>8000000</v>
      </c>
      <c r="U36" s="6">
        <v>1200000</v>
      </c>
      <c r="V36" s="50">
        <f t="shared" si="15"/>
        <v>0.85</v>
      </c>
      <c r="W36" s="40"/>
      <c r="X36" s="90">
        <v>0</v>
      </c>
      <c r="Y36" s="90">
        <v>0</v>
      </c>
      <c r="Z36" s="90">
        <v>2552941.1764705884</v>
      </c>
      <c r="AA36" s="90">
        <v>1600000</v>
      </c>
      <c r="AB36" s="90">
        <v>1361764.7058823528</v>
      </c>
      <c r="AC36" s="90">
        <v>1361764.7058823528</v>
      </c>
      <c r="AD36" s="90">
        <v>761764.70588235278</v>
      </c>
      <c r="AE36" s="90">
        <v>361764.70588235278</v>
      </c>
      <c r="AF36" s="27">
        <f t="shared" si="16"/>
        <v>7999999.9999999991</v>
      </c>
      <c r="AG36" s="27">
        <f t="shared" si="25"/>
        <v>0</v>
      </c>
      <c r="AH36" s="27">
        <f t="shared" si="17"/>
        <v>0</v>
      </c>
      <c r="AI36" s="27">
        <f t="shared" si="18"/>
        <v>0</v>
      </c>
      <c r="AJ36" s="27">
        <f t="shared" si="26"/>
        <v>2552941.1764705884</v>
      </c>
      <c r="AK36" s="27">
        <f t="shared" si="27"/>
        <v>4152941.1764705884</v>
      </c>
      <c r="AL36" s="27">
        <f t="shared" si="28"/>
        <v>5514705.8823529407</v>
      </c>
      <c r="AM36" s="27">
        <f t="shared" si="29"/>
        <v>6876470.5882352935</v>
      </c>
      <c r="AN36" s="27">
        <f t="shared" si="30"/>
        <v>7638235.2941176463</v>
      </c>
      <c r="AO36" s="27">
        <f t="shared" si="31"/>
        <v>7999999.9999999991</v>
      </c>
      <c r="AP36" s="91">
        <v>0.50435846832197817</v>
      </c>
      <c r="AQ36" s="91">
        <v>0.46991464047737752</v>
      </c>
      <c r="AR36" s="91">
        <v>0.54455166330727101</v>
      </c>
      <c r="AS36" s="91">
        <v>0.68869228476477917</v>
      </c>
      <c r="AT36" s="91">
        <v>0.78416684405807557</v>
      </c>
      <c r="AU36" s="91">
        <v>0.82817599772856554</v>
      </c>
      <c r="AV36" s="30">
        <v>0</v>
      </c>
      <c r="AW36" s="30">
        <v>0</v>
      </c>
      <c r="AX36" s="27">
        <f t="shared" si="20"/>
        <v>0</v>
      </c>
      <c r="AY36" s="27">
        <f t="shared" si="21"/>
        <v>1199664.4351010697</v>
      </c>
      <c r="AZ36" s="27">
        <f t="shared" si="32"/>
        <v>2261491.0252643139</v>
      </c>
      <c r="BA36" s="27">
        <f t="shared" si="22"/>
        <v>3797935.3939234144</v>
      </c>
      <c r="BB36" s="27">
        <f t="shared" si="23"/>
        <v>5392300.2394346483</v>
      </c>
      <c r="BC36" s="27">
        <f t="shared" si="24"/>
        <v>6325803.135591425</v>
      </c>
      <c r="BD36" s="27">
        <f t="shared" si="33"/>
        <v>6800000</v>
      </c>
      <c r="BM36" s="42"/>
      <c r="BN36" s="42"/>
      <c r="BO36" s="42"/>
      <c r="BP36" s="42"/>
      <c r="BQ36" s="42"/>
      <c r="BR36" s="42"/>
      <c r="BS36" s="42"/>
    </row>
    <row r="37" spans="1:71" ht="24.95" customHeight="1" x14ac:dyDescent="0.2">
      <c r="A37" s="1" t="s">
        <v>957</v>
      </c>
      <c r="B37" s="1">
        <v>1</v>
      </c>
      <c r="C37" s="2" t="s">
        <v>11</v>
      </c>
      <c r="D37" s="4" t="s">
        <v>74</v>
      </c>
      <c r="E37" s="1" t="s">
        <v>15</v>
      </c>
      <c r="F37" s="4" t="s">
        <v>77</v>
      </c>
      <c r="G37" s="4" t="s">
        <v>443</v>
      </c>
      <c r="H37" s="4" t="s">
        <v>444</v>
      </c>
      <c r="I37" s="4" t="s">
        <v>445</v>
      </c>
      <c r="J37" s="1" t="s">
        <v>30</v>
      </c>
      <c r="K37" s="4" t="s">
        <v>31</v>
      </c>
      <c r="L37" s="4" t="str">
        <f t="shared" si="13"/>
        <v>1.2.3.1. Atbalsts MVU inovatīvas uzņēmējdarbības attīstībai</v>
      </c>
      <c r="M37" s="4" t="s">
        <v>464</v>
      </c>
      <c r="N37" s="4" t="s">
        <v>465</v>
      </c>
      <c r="O37" s="4" t="s">
        <v>466</v>
      </c>
      <c r="P37" s="5" t="s">
        <v>42</v>
      </c>
      <c r="Q37" s="5" t="str">
        <f t="shared" si="14"/>
        <v>1.2.3.1._</v>
      </c>
      <c r="R37" s="1" t="s">
        <v>43</v>
      </c>
      <c r="S37" s="6">
        <v>63197500</v>
      </c>
      <c r="T37" s="6">
        <v>74350000</v>
      </c>
      <c r="U37" s="6">
        <v>11152500</v>
      </c>
      <c r="V37" s="50">
        <f t="shared" si="15"/>
        <v>0.85</v>
      </c>
      <c r="W37" s="40"/>
      <c r="X37" s="90">
        <v>2624117.6470588236</v>
      </c>
      <c r="Y37" s="90">
        <v>17762536.470588237</v>
      </c>
      <c r="Z37" s="90">
        <v>17762536.470588237</v>
      </c>
      <c r="AA37" s="90">
        <v>17362879</v>
      </c>
      <c r="AB37" s="90">
        <v>17148289.602941178</v>
      </c>
      <c r="AC37" s="90">
        <v>1689640.8088235557</v>
      </c>
      <c r="AD37" s="90">
        <v>0</v>
      </c>
      <c r="AE37" s="90">
        <v>0</v>
      </c>
      <c r="AF37" s="27">
        <f t="shared" si="16"/>
        <v>74350000.00000003</v>
      </c>
      <c r="AG37" s="27">
        <f t="shared" si="25"/>
        <v>0</v>
      </c>
      <c r="AH37" s="27">
        <f t="shared" si="17"/>
        <v>2624117.6470588236</v>
      </c>
      <c r="AI37" s="27">
        <f t="shared" si="18"/>
        <v>20386654.117647059</v>
      </c>
      <c r="AJ37" s="27">
        <f t="shared" si="26"/>
        <v>38149190.588235296</v>
      </c>
      <c r="AK37" s="27">
        <f t="shared" si="27"/>
        <v>55512069.588235296</v>
      </c>
      <c r="AL37" s="27">
        <f t="shared" si="28"/>
        <v>72660359.191176474</v>
      </c>
      <c r="AM37" s="27">
        <f t="shared" si="29"/>
        <v>74350000.00000003</v>
      </c>
      <c r="AN37" s="27">
        <f t="shared" si="30"/>
        <v>74350000.00000003</v>
      </c>
      <c r="AO37" s="27">
        <f t="shared" si="31"/>
        <v>74350000.00000003</v>
      </c>
      <c r="AP37" s="91">
        <v>0.50435846832197817</v>
      </c>
      <c r="AQ37" s="91">
        <v>0.46991464047737752</v>
      </c>
      <c r="AR37" s="91">
        <v>0.54455166330727101</v>
      </c>
      <c r="AS37" s="91">
        <v>0.68869228476477917</v>
      </c>
      <c r="AT37" s="91">
        <v>0.78416684405807557</v>
      </c>
      <c r="AU37" s="91">
        <v>0.82817599772856554</v>
      </c>
      <c r="AV37" s="30">
        <v>0</v>
      </c>
      <c r="AW37" s="30">
        <v>0</v>
      </c>
      <c r="AX37" s="27">
        <f t="shared" si="20"/>
        <v>10282181.644986421</v>
      </c>
      <c r="AY37" s="27">
        <f t="shared" si="21"/>
        <v>17926863.179773543</v>
      </c>
      <c r="AZ37" s="27">
        <f t="shared" si="32"/>
        <v>30229189.827902507</v>
      </c>
      <c r="BA37" s="27">
        <f t="shared" si="22"/>
        <v>50040628.783200845</v>
      </c>
      <c r="BB37" s="27">
        <f t="shared" si="23"/>
        <v>58302804.855717942</v>
      </c>
      <c r="BC37" s="27">
        <f t="shared" si="24"/>
        <v>61574885.431118876</v>
      </c>
      <c r="BD37" s="27">
        <f t="shared" si="33"/>
        <v>63197500</v>
      </c>
      <c r="BM37" s="42"/>
      <c r="BN37" s="42"/>
      <c r="BO37" s="42"/>
      <c r="BP37" s="42"/>
      <c r="BQ37" s="42"/>
      <c r="BR37" s="42"/>
      <c r="BS37" s="42"/>
    </row>
    <row r="38" spans="1:71" ht="24.95" customHeight="1" x14ac:dyDescent="0.2">
      <c r="A38" s="1" t="s">
        <v>957</v>
      </c>
      <c r="B38" s="1">
        <v>1</v>
      </c>
      <c r="C38" s="2" t="s">
        <v>11</v>
      </c>
      <c r="D38" s="4" t="s">
        <v>74</v>
      </c>
      <c r="E38" s="3" t="s">
        <v>15</v>
      </c>
      <c r="F38" s="4" t="s">
        <v>75</v>
      </c>
      <c r="G38" s="4" t="s">
        <v>443</v>
      </c>
      <c r="H38" s="4" t="s">
        <v>438</v>
      </c>
      <c r="I38" s="4" t="s">
        <v>445</v>
      </c>
      <c r="J38" s="1" t="s">
        <v>40</v>
      </c>
      <c r="K38" s="4" t="s">
        <v>41</v>
      </c>
      <c r="L38" s="4" t="str">
        <f t="shared" si="13"/>
        <v>1.2.3.6.Tūrisma produktu attīstības programma</v>
      </c>
      <c r="M38" s="4" t="s">
        <v>477</v>
      </c>
      <c r="N38" s="4" t="s">
        <v>478</v>
      </c>
      <c r="O38" s="4" t="s">
        <v>479</v>
      </c>
      <c r="P38" s="5">
        <v>1</v>
      </c>
      <c r="Q38" s="5" t="str">
        <f t="shared" si="14"/>
        <v>1.2.3.6.1</v>
      </c>
      <c r="R38" s="1" t="s">
        <v>43</v>
      </c>
      <c r="S38" s="6">
        <v>510000</v>
      </c>
      <c r="T38" s="6">
        <v>600000</v>
      </c>
      <c r="U38" s="6">
        <v>90000</v>
      </c>
      <c r="V38" s="50">
        <f t="shared" si="15"/>
        <v>0.85</v>
      </c>
      <c r="W38" s="40"/>
      <c r="X38" s="90">
        <v>17647.058823529413</v>
      </c>
      <c r="Y38" s="90">
        <v>164705.88235294117</v>
      </c>
      <c r="Z38" s="90">
        <v>117647.05882352941</v>
      </c>
      <c r="AA38" s="90">
        <v>80000</v>
      </c>
      <c r="AB38" s="90">
        <v>65000</v>
      </c>
      <c r="AC38" s="90">
        <v>65000</v>
      </c>
      <c r="AD38" s="90">
        <v>65000</v>
      </c>
      <c r="AE38" s="90">
        <v>25000</v>
      </c>
      <c r="AF38" s="27">
        <f t="shared" si="16"/>
        <v>600000</v>
      </c>
      <c r="AG38" s="27">
        <f t="shared" si="25"/>
        <v>0</v>
      </c>
      <c r="AH38" s="27">
        <f t="shared" si="17"/>
        <v>17647.058823529413</v>
      </c>
      <c r="AI38" s="27">
        <f t="shared" si="18"/>
        <v>182352.9411764706</v>
      </c>
      <c r="AJ38" s="27">
        <f t="shared" si="26"/>
        <v>300000</v>
      </c>
      <c r="AK38" s="27">
        <f t="shared" si="27"/>
        <v>380000</v>
      </c>
      <c r="AL38" s="27">
        <f t="shared" si="28"/>
        <v>445000</v>
      </c>
      <c r="AM38" s="27">
        <f t="shared" si="29"/>
        <v>510000</v>
      </c>
      <c r="AN38" s="27">
        <f t="shared" si="30"/>
        <v>575000</v>
      </c>
      <c r="AO38" s="27">
        <f t="shared" si="31"/>
        <v>600000</v>
      </c>
      <c r="AP38" s="91">
        <v>0.50435846832197817</v>
      </c>
      <c r="AQ38" s="91">
        <v>0.46991464047737752</v>
      </c>
      <c r="AR38" s="91">
        <v>0.54455166330727101</v>
      </c>
      <c r="AS38" s="91">
        <v>0.68869228476477917</v>
      </c>
      <c r="AT38" s="91">
        <v>0.78416684405807557</v>
      </c>
      <c r="AU38" s="91">
        <v>0.82817599772856554</v>
      </c>
      <c r="AV38" s="30">
        <v>0</v>
      </c>
      <c r="AW38" s="30">
        <v>0</v>
      </c>
      <c r="AX38" s="27">
        <f t="shared" si="20"/>
        <v>91971.250105772502</v>
      </c>
      <c r="AY38" s="27">
        <f t="shared" si="21"/>
        <v>140974.39214321325</v>
      </c>
      <c r="AZ38" s="27">
        <f t="shared" si="32"/>
        <v>206929.63205676299</v>
      </c>
      <c r="BA38" s="27">
        <f t="shared" si="22"/>
        <v>306468.06672032672</v>
      </c>
      <c r="BB38" s="27">
        <f t="shared" si="23"/>
        <v>399925.09046961856</v>
      </c>
      <c r="BC38" s="27">
        <f t="shared" si="24"/>
        <v>476201.19869392517</v>
      </c>
      <c r="BD38" s="27">
        <f t="shared" si="33"/>
        <v>510000</v>
      </c>
      <c r="BM38" s="42"/>
      <c r="BN38" s="42"/>
      <c r="BO38" s="42"/>
      <c r="BP38" s="42"/>
      <c r="BQ38" s="42"/>
      <c r="BR38" s="42"/>
      <c r="BS38" s="42"/>
    </row>
    <row r="39" spans="1:71" ht="24.95" customHeight="1" x14ac:dyDescent="0.2">
      <c r="A39" s="1" t="s">
        <v>957</v>
      </c>
      <c r="B39" s="1">
        <v>1</v>
      </c>
      <c r="C39" s="2" t="s">
        <v>11</v>
      </c>
      <c r="D39" s="4" t="s">
        <v>74</v>
      </c>
      <c r="E39" s="1" t="s">
        <v>15</v>
      </c>
      <c r="F39" s="4" t="s">
        <v>75</v>
      </c>
      <c r="G39" s="4" t="s">
        <v>443</v>
      </c>
      <c r="H39" s="4" t="s">
        <v>438</v>
      </c>
      <c r="I39" s="4" t="s">
        <v>445</v>
      </c>
      <c r="J39" s="1" t="s">
        <v>40</v>
      </c>
      <c r="K39" s="4" t="s">
        <v>41</v>
      </c>
      <c r="L39" s="4" t="str">
        <f t="shared" si="13"/>
        <v>1.2.3.6.Tūrisma produktu attīstības programma</v>
      </c>
      <c r="M39" s="4" t="s">
        <v>477</v>
      </c>
      <c r="N39" s="4" t="s">
        <v>478</v>
      </c>
      <c r="O39" s="4" t="s">
        <v>479</v>
      </c>
      <c r="P39" s="5">
        <v>2</v>
      </c>
      <c r="Q39" s="5" t="str">
        <f t="shared" si="14"/>
        <v>1.2.3.6.2</v>
      </c>
      <c r="R39" s="1" t="s">
        <v>43</v>
      </c>
      <c r="S39" s="6">
        <v>5036250</v>
      </c>
      <c r="T39" s="6">
        <v>5925000</v>
      </c>
      <c r="U39" s="6">
        <v>888750</v>
      </c>
      <c r="V39" s="50">
        <f t="shared" si="15"/>
        <v>0.85</v>
      </c>
      <c r="W39" s="40"/>
      <c r="X39" s="90">
        <v>0</v>
      </c>
      <c r="Y39" s="90">
        <v>1147058.8235294118</v>
      </c>
      <c r="Z39" s="90">
        <v>1411764.705882353</v>
      </c>
      <c r="AA39" s="90">
        <v>1000000</v>
      </c>
      <c r="AB39" s="90">
        <v>841544.1176470588</v>
      </c>
      <c r="AC39" s="90">
        <v>591544.1176470588</v>
      </c>
      <c r="AD39" s="90">
        <v>591544.1176470588</v>
      </c>
      <c r="AE39" s="90">
        <v>341544.1176470588</v>
      </c>
      <c r="AF39" s="27">
        <f t="shared" si="16"/>
        <v>5925000.0000000019</v>
      </c>
      <c r="AG39" s="27">
        <f t="shared" si="25"/>
        <v>0</v>
      </c>
      <c r="AH39" s="27">
        <f t="shared" si="17"/>
        <v>0</v>
      </c>
      <c r="AI39" s="27">
        <f t="shared" si="18"/>
        <v>1147058.8235294118</v>
      </c>
      <c r="AJ39" s="27">
        <f t="shared" si="26"/>
        <v>2558823.5294117648</v>
      </c>
      <c r="AK39" s="27">
        <f t="shared" si="27"/>
        <v>3558823.5294117648</v>
      </c>
      <c r="AL39" s="27">
        <f t="shared" si="28"/>
        <v>4400367.6470588241</v>
      </c>
      <c r="AM39" s="27">
        <f t="shared" si="29"/>
        <v>4991911.7647058833</v>
      </c>
      <c r="AN39" s="27">
        <f t="shared" si="30"/>
        <v>5583455.8823529426</v>
      </c>
      <c r="AO39" s="27">
        <f t="shared" si="31"/>
        <v>5925000.0000000019</v>
      </c>
      <c r="AP39" s="91">
        <v>0.50435846832197817</v>
      </c>
      <c r="AQ39" s="91">
        <v>0.46991464047737752</v>
      </c>
      <c r="AR39" s="91">
        <v>0.54455166330727101</v>
      </c>
      <c r="AS39" s="91">
        <v>0.68869228476477917</v>
      </c>
      <c r="AT39" s="91">
        <v>0.78416684405807557</v>
      </c>
      <c r="AU39" s="91">
        <v>0.82817599772856554</v>
      </c>
      <c r="AV39" s="30">
        <v>0</v>
      </c>
      <c r="AW39" s="30">
        <v>0</v>
      </c>
      <c r="AX39" s="27">
        <f t="shared" si="20"/>
        <v>578528.83131050435</v>
      </c>
      <c r="AY39" s="27">
        <f t="shared" si="21"/>
        <v>1202428.6388685836</v>
      </c>
      <c r="AZ39" s="27">
        <f t="shared" si="32"/>
        <v>1937963.2723582292</v>
      </c>
      <c r="BA39" s="27">
        <f t="shared" si="22"/>
        <v>3030499.2486579572</v>
      </c>
      <c r="BB39" s="27">
        <f t="shared" si="23"/>
        <v>3914491.6943457914</v>
      </c>
      <c r="BC39" s="27">
        <f t="shared" si="24"/>
        <v>4624084.1461410765</v>
      </c>
      <c r="BD39" s="27">
        <f t="shared" si="33"/>
        <v>5036250</v>
      </c>
      <c r="BM39" s="42"/>
      <c r="BN39" s="42"/>
      <c r="BO39" s="42"/>
      <c r="BP39" s="42"/>
      <c r="BQ39" s="42"/>
      <c r="BR39" s="42"/>
      <c r="BS39" s="42"/>
    </row>
    <row r="40" spans="1:71" ht="24.95" customHeight="1" x14ac:dyDescent="0.2">
      <c r="A40" s="1" t="s">
        <v>964</v>
      </c>
      <c r="B40" s="1">
        <v>1</v>
      </c>
      <c r="C40" s="2" t="s">
        <v>312</v>
      </c>
      <c r="D40" s="5" t="s">
        <v>313</v>
      </c>
      <c r="E40" s="1" t="s">
        <v>314</v>
      </c>
      <c r="F40" s="4" t="s">
        <v>315</v>
      </c>
      <c r="G40" s="4" t="s">
        <v>783</v>
      </c>
      <c r="H40" s="4" t="s">
        <v>784</v>
      </c>
      <c r="I40" s="4" t="s">
        <v>785</v>
      </c>
      <c r="J40" s="5" t="s">
        <v>316</v>
      </c>
      <c r="K40" s="4" t="s">
        <v>317</v>
      </c>
      <c r="L40" s="4" t="str">
        <f t="shared" si="13"/>
        <v>1.3.1.1.IKT risinājumu un pakalpojumu attīstība un iespēju radīšana privātajam sektoram</v>
      </c>
      <c r="M40" s="4" t="s">
        <v>923</v>
      </c>
      <c r="N40" s="9" t="s">
        <v>796</v>
      </c>
      <c r="O40" s="9" t="s">
        <v>797</v>
      </c>
      <c r="P40" s="5">
        <v>1</v>
      </c>
      <c r="Q40" s="5" t="str">
        <f t="shared" si="14"/>
        <v>1.3.1.1.1</v>
      </c>
      <c r="R40" s="1" t="s">
        <v>43</v>
      </c>
      <c r="S40" s="13">
        <v>125207364</v>
      </c>
      <c r="T40" s="13">
        <v>147302782</v>
      </c>
      <c r="U40" s="13">
        <v>22095418</v>
      </c>
      <c r="V40" s="50">
        <f t="shared" si="15"/>
        <v>0.84999999524788339</v>
      </c>
      <c r="W40" s="40"/>
      <c r="X40" s="90">
        <v>0</v>
      </c>
      <c r="Y40" s="90">
        <v>0</v>
      </c>
      <c r="Z40" s="90">
        <v>10000000</v>
      </c>
      <c r="AA40" s="90">
        <v>29460556.400000002</v>
      </c>
      <c r="AB40" s="90">
        <v>42059091.555</v>
      </c>
      <c r="AC40" s="90">
        <v>31747896.815000001</v>
      </c>
      <c r="AD40" s="90">
        <v>31747896.815000001</v>
      </c>
      <c r="AE40" s="90">
        <v>1829866.8167570699</v>
      </c>
      <c r="AF40" s="27">
        <f t="shared" si="16"/>
        <v>146845308.40175709</v>
      </c>
      <c r="AG40" s="27">
        <f t="shared" si="25"/>
        <v>0</v>
      </c>
      <c r="AH40" s="27">
        <f t="shared" si="17"/>
        <v>0</v>
      </c>
      <c r="AI40" s="27">
        <f t="shared" si="18"/>
        <v>0</v>
      </c>
      <c r="AJ40" s="27">
        <f t="shared" si="26"/>
        <v>10000000</v>
      </c>
      <c r="AK40" s="27">
        <f t="shared" si="27"/>
        <v>39460556.400000006</v>
      </c>
      <c r="AL40" s="27">
        <f t="shared" si="28"/>
        <v>81519647.955000013</v>
      </c>
      <c r="AM40" s="27">
        <f t="shared" si="29"/>
        <v>113267544.77000001</v>
      </c>
      <c r="AN40" s="27">
        <f t="shared" si="30"/>
        <v>145015441.58500001</v>
      </c>
      <c r="AO40" s="27">
        <f t="shared" si="31"/>
        <v>146845308.40175709</v>
      </c>
      <c r="AP40" s="91">
        <f>S40/AF40</f>
        <v>0.85264803733083938</v>
      </c>
      <c r="AQ40" s="91">
        <f>S40/AF40</f>
        <v>0.85264803733083938</v>
      </c>
      <c r="AR40" s="91">
        <f>S40/AF40</f>
        <v>0.85264803733083938</v>
      </c>
      <c r="AS40" s="91">
        <f>S40/AF40</f>
        <v>0.85264803733083938</v>
      </c>
      <c r="AT40" s="91">
        <f>S40/AF40</f>
        <v>0.85264803733083938</v>
      </c>
      <c r="AU40" s="91">
        <f>S40/AF40</f>
        <v>0.85264803733083938</v>
      </c>
      <c r="AV40" s="30">
        <v>0</v>
      </c>
      <c r="AW40" s="30">
        <v>0</v>
      </c>
      <c r="AX40" s="27">
        <f t="shared" si="20"/>
        <v>0</v>
      </c>
      <c r="AY40" s="27">
        <f t="shared" si="21"/>
        <v>8526480.3733083941</v>
      </c>
      <c r="AZ40" s="27">
        <f t="shared" si="32"/>
        <v>33645965.966442898</v>
      </c>
      <c r="BA40" s="27">
        <f t="shared" si="22"/>
        <v>69507567.832731739</v>
      </c>
      <c r="BB40" s="27">
        <f t="shared" si="23"/>
        <v>96577349.741423488</v>
      </c>
      <c r="BC40" s="27">
        <f t="shared" si="24"/>
        <v>123647131.65011525</v>
      </c>
      <c r="BD40" s="27">
        <f t="shared" si="33"/>
        <v>125207364</v>
      </c>
      <c r="BM40" s="42"/>
      <c r="BN40" s="42"/>
      <c r="BO40" s="42"/>
      <c r="BP40" s="42"/>
      <c r="BQ40" s="42"/>
      <c r="BR40" s="42"/>
      <c r="BS40" s="42"/>
    </row>
    <row r="41" spans="1:71" ht="24.95" customHeight="1" x14ac:dyDescent="0.2">
      <c r="A41" s="1" t="s">
        <v>964</v>
      </c>
      <c r="B41" s="1">
        <v>1</v>
      </c>
      <c r="C41" s="2" t="s">
        <v>312</v>
      </c>
      <c r="D41" s="5" t="s">
        <v>313</v>
      </c>
      <c r="E41" s="1" t="s">
        <v>314</v>
      </c>
      <c r="F41" s="4" t="s">
        <v>315</v>
      </c>
      <c r="G41" s="4" t="s">
        <v>783</v>
      </c>
      <c r="H41" s="4" t="s">
        <v>784</v>
      </c>
      <c r="I41" s="4" t="s">
        <v>785</v>
      </c>
      <c r="J41" s="5" t="s">
        <v>316</v>
      </c>
      <c r="K41" s="4" t="s">
        <v>317</v>
      </c>
      <c r="L41" s="4" t="str">
        <f t="shared" si="13"/>
        <v>1.3.1.1.IKT risinājumu un pakalpojumu attīstība un iespēju radīšana privātajam sektoram</v>
      </c>
      <c r="M41" s="4" t="s">
        <v>795</v>
      </c>
      <c r="N41" s="9" t="s">
        <v>796</v>
      </c>
      <c r="O41" s="9" t="s">
        <v>797</v>
      </c>
      <c r="P41" s="5">
        <v>2</v>
      </c>
      <c r="Q41" s="5" t="str">
        <f t="shared" si="14"/>
        <v>1.3.1.1.2</v>
      </c>
      <c r="R41" s="1" t="s">
        <v>43</v>
      </c>
      <c r="S41" s="13">
        <v>23446474</v>
      </c>
      <c r="T41" s="13">
        <v>27584088</v>
      </c>
      <c r="U41" s="13">
        <v>4137614</v>
      </c>
      <c r="V41" s="50">
        <f t="shared" si="15"/>
        <v>0.84999997099777236</v>
      </c>
      <c r="W41" s="40"/>
      <c r="X41" s="90">
        <v>0</v>
      </c>
      <c r="Y41" s="90">
        <v>0</v>
      </c>
      <c r="Z41" s="90">
        <v>0</v>
      </c>
      <c r="AA41" s="90">
        <v>0</v>
      </c>
      <c r="AB41" s="90">
        <v>1379204.4000000001</v>
      </c>
      <c r="AC41" s="90">
        <v>6896022</v>
      </c>
      <c r="AD41" s="90">
        <v>19308861.600000001</v>
      </c>
      <c r="AE41" s="90">
        <v>0</v>
      </c>
      <c r="AF41" s="27">
        <f t="shared" si="16"/>
        <v>27584088</v>
      </c>
      <c r="AG41" s="27">
        <f t="shared" si="25"/>
        <v>0</v>
      </c>
      <c r="AH41" s="27">
        <f t="shared" si="17"/>
        <v>0</v>
      </c>
      <c r="AI41" s="27">
        <f t="shared" si="18"/>
        <v>0</v>
      </c>
      <c r="AJ41" s="27">
        <f t="shared" si="26"/>
        <v>0</v>
      </c>
      <c r="AK41" s="27">
        <f t="shared" si="27"/>
        <v>0</v>
      </c>
      <c r="AL41" s="27">
        <f t="shared" si="28"/>
        <v>1379204.4000000001</v>
      </c>
      <c r="AM41" s="27">
        <f t="shared" si="29"/>
        <v>8275226.4000000004</v>
      </c>
      <c r="AN41" s="27">
        <f t="shared" si="30"/>
        <v>27584088</v>
      </c>
      <c r="AO41" s="27">
        <f t="shared" si="31"/>
        <v>27584088</v>
      </c>
      <c r="AP41" s="91">
        <f>S41/AF41</f>
        <v>0.84999997099777236</v>
      </c>
      <c r="AQ41" s="91">
        <f>S41/AF41</f>
        <v>0.84999997099777236</v>
      </c>
      <c r="AR41" s="91">
        <f>S41/AF41</f>
        <v>0.84999997099777236</v>
      </c>
      <c r="AS41" s="91">
        <f>S41/AF41</f>
        <v>0.84999997099777236</v>
      </c>
      <c r="AT41" s="91">
        <f>S41/AF41</f>
        <v>0.84999997099777236</v>
      </c>
      <c r="AU41" s="91">
        <f>S41/AF41</f>
        <v>0.84999997099777236</v>
      </c>
      <c r="AV41" s="30">
        <v>0</v>
      </c>
      <c r="AW41" s="30">
        <v>0</v>
      </c>
      <c r="AX41" s="27">
        <f t="shared" si="20"/>
        <v>0</v>
      </c>
      <c r="AY41" s="27">
        <f t="shared" si="21"/>
        <v>0</v>
      </c>
      <c r="AZ41" s="27">
        <f t="shared" si="32"/>
        <v>0</v>
      </c>
      <c r="BA41" s="27">
        <f t="shared" si="22"/>
        <v>1172323.7000000002</v>
      </c>
      <c r="BB41" s="27">
        <f t="shared" si="23"/>
        <v>7033942.2000000002</v>
      </c>
      <c r="BC41" s="27">
        <f t="shared" si="24"/>
        <v>23446474</v>
      </c>
      <c r="BD41" s="27">
        <f t="shared" ref="BD41" si="34">S41</f>
        <v>23446474</v>
      </c>
      <c r="BM41" s="42"/>
      <c r="BN41" s="42"/>
      <c r="BO41" s="42"/>
      <c r="BP41" s="42"/>
      <c r="BQ41" s="42"/>
      <c r="BR41" s="42"/>
      <c r="BS41" s="42"/>
    </row>
    <row r="42" spans="1:71" ht="24.95" customHeight="1" x14ac:dyDescent="0.2">
      <c r="A42" s="1" t="s">
        <v>965</v>
      </c>
      <c r="B42" s="1">
        <v>1</v>
      </c>
      <c r="C42" s="2" t="s">
        <v>312</v>
      </c>
      <c r="D42" s="5" t="s">
        <v>313</v>
      </c>
      <c r="E42" s="1" t="s">
        <v>314</v>
      </c>
      <c r="F42" s="4" t="s">
        <v>315</v>
      </c>
      <c r="G42" s="4" t="s">
        <v>783</v>
      </c>
      <c r="H42" s="4" t="s">
        <v>784</v>
      </c>
      <c r="I42" s="4" t="s">
        <v>785</v>
      </c>
      <c r="J42" s="5" t="s">
        <v>380</v>
      </c>
      <c r="K42" s="4" t="s">
        <v>381</v>
      </c>
      <c r="L42" s="4" t="str">
        <f t="shared" si="13"/>
        <v xml:space="preserve">1.3.1.2.Inovācijas laboratorija digitalizācijas priekšrocību izmantošanai </v>
      </c>
      <c r="M42" s="4" t="s">
        <v>841</v>
      </c>
      <c r="N42" s="4" t="s">
        <v>842</v>
      </c>
      <c r="O42" s="4" t="s">
        <v>843</v>
      </c>
      <c r="P42" s="5" t="s">
        <v>42</v>
      </c>
      <c r="Q42" s="5" t="str">
        <f t="shared" si="14"/>
        <v>1.3.1.2._</v>
      </c>
      <c r="R42" s="1" t="s">
        <v>43</v>
      </c>
      <c r="S42" s="13">
        <v>1109250</v>
      </c>
      <c r="T42" s="13">
        <v>1305000</v>
      </c>
      <c r="U42" s="13">
        <v>195750</v>
      </c>
      <c r="V42" s="50">
        <f t="shared" si="15"/>
        <v>0.85</v>
      </c>
      <c r="W42" s="40"/>
      <c r="X42" s="90">
        <v>0</v>
      </c>
      <c r="Y42" s="90">
        <v>0</v>
      </c>
      <c r="Z42" s="90">
        <v>470588.23529411765</v>
      </c>
      <c r="AA42" s="90">
        <v>250000</v>
      </c>
      <c r="AB42" s="90">
        <v>294852.9411764706</v>
      </c>
      <c r="AC42" s="90">
        <v>199852.9411764706</v>
      </c>
      <c r="AD42" s="90">
        <v>44852.941176470602</v>
      </c>
      <c r="AE42" s="90">
        <v>44852.941176470602</v>
      </c>
      <c r="AF42" s="27">
        <f t="shared" si="16"/>
        <v>1305000</v>
      </c>
      <c r="AG42" s="27">
        <f t="shared" si="25"/>
        <v>0</v>
      </c>
      <c r="AH42" s="27">
        <f t="shared" si="17"/>
        <v>0</v>
      </c>
      <c r="AI42" s="27">
        <f t="shared" si="18"/>
        <v>0</v>
      </c>
      <c r="AJ42" s="27">
        <f t="shared" si="26"/>
        <v>470588.23529411765</v>
      </c>
      <c r="AK42" s="27">
        <f t="shared" si="27"/>
        <v>720588.23529411759</v>
      </c>
      <c r="AL42" s="27">
        <f t="shared" si="28"/>
        <v>1015441.1764705882</v>
      </c>
      <c r="AM42" s="27">
        <f t="shared" si="29"/>
        <v>1215294.1176470588</v>
      </c>
      <c r="AN42" s="27">
        <f t="shared" si="30"/>
        <v>1260147.0588235294</v>
      </c>
      <c r="AO42" s="27">
        <f t="shared" si="31"/>
        <v>1305000</v>
      </c>
      <c r="AP42" s="91">
        <v>0.50435846832197817</v>
      </c>
      <c r="AQ42" s="91">
        <v>0.46991464047737752</v>
      </c>
      <c r="AR42" s="91">
        <v>0.54455166330727101</v>
      </c>
      <c r="AS42" s="91">
        <v>0.68869228476477917</v>
      </c>
      <c r="AT42" s="91">
        <v>0.78416684405807557</v>
      </c>
      <c r="AU42" s="91">
        <v>0.82817599772856554</v>
      </c>
      <c r="AV42" s="30">
        <v>0</v>
      </c>
      <c r="AW42" s="30">
        <v>0</v>
      </c>
      <c r="AX42" s="27">
        <f t="shared" si="20"/>
        <v>0</v>
      </c>
      <c r="AY42" s="27">
        <f t="shared" si="21"/>
        <v>221136.30140111884</v>
      </c>
      <c r="AZ42" s="27">
        <f t="shared" si="32"/>
        <v>392397.5220890629</v>
      </c>
      <c r="BA42" s="27">
        <f t="shared" si="22"/>
        <v>699326.50386776472</v>
      </c>
      <c r="BB42" s="27">
        <f t="shared" si="23"/>
        <v>952993.35283763765</v>
      </c>
      <c r="BC42" s="27">
        <f t="shared" si="24"/>
        <v>1043623.5477258938</v>
      </c>
      <c r="BD42" s="27">
        <f t="shared" si="33"/>
        <v>1109250</v>
      </c>
      <c r="BM42" s="42"/>
      <c r="BN42" s="42"/>
      <c r="BO42" s="42"/>
      <c r="BP42" s="42"/>
      <c r="BQ42" s="42"/>
      <c r="BR42" s="42"/>
      <c r="BS42" s="42"/>
    </row>
    <row r="43" spans="1:71" ht="24.95" customHeight="1" x14ac:dyDescent="0.2">
      <c r="A43" s="1" t="s">
        <v>962</v>
      </c>
      <c r="B43" s="5">
        <v>1</v>
      </c>
      <c r="C43" s="7" t="s">
        <v>259</v>
      </c>
      <c r="D43" s="1" t="s">
        <v>260</v>
      </c>
      <c r="E43" s="10" t="s">
        <v>261</v>
      </c>
      <c r="F43" s="4" t="s">
        <v>262</v>
      </c>
      <c r="G43" s="4" t="s">
        <v>734</v>
      </c>
      <c r="H43" s="4" t="s">
        <v>260</v>
      </c>
      <c r="I43" s="4" t="s">
        <v>735</v>
      </c>
      <c r="J43" s="8" t="s">
        <v>263</v>
      </c>
      <c r="K43" s="4" t="s">
        <v>264</v>
      </c>
      <c r="L43" s="4" t="str">
        <f t="shared" si="13"/>
        <v>1.4.1.1.Platjoslas infrastruktūras attīstība
(pēdējā jūdze)</v>
      </c>
      <c r="M43" s="4" t="s">
        <v>745</v>
      </c>
      <c r="N43" s="4" t="s">
        <v>902</v>
      </c>
      <c r="O43" s="4" t="s">
        <v>903</v>
      </c>
      <c r="P43" s="5" t="s">
        <v>42</v>
      </c>
      <c r="Q43" s="5" t="str">
        <f t="shared" si="14"/>
        <v>1.4.1.1._</v>
      </c>
      <c r="R43" s="5" t="s">
        <v>43</v>
      </c>
      <c r="S43" s="13">
        <v>7395000</v>
      </c>
      <c r="T43" s="13">
        <v>8700000</v>
      </c>
      <c r="U43" s="13">
        <v>1305000</v>
      </c>
      <c r="V43" s="50">
        <f t="shared" si="15"/>
        <v>0.85</v>
      </c>
      <c r="W43" s="40"/>
      <c r="X43" s="90">
        <v>0</v>
      </c>
      <c r="Y43" s="90">
        <v>0</v>
      </c>
      <c r="Z43" s="90">
        <v>2610000</v>
      </c>
      <c r="AA43" s="90">
        <v>1109250</v>
      </c>
      <c r="AB43" s="90">
        <v>734062.5</v>
      </c>
      <c r="AC43" s="90">
        <v>1473562.5</v>
      </c>
      <c r="AD43" s="90">
        <v>1468125</v>
      </c>
      <c r="AE43" s="90">
        <v>0</v>
      </c>
      <c r="AF43" s="27">
        <f t="shared" si="16"/>
        <v>7395000</v>
      </c>
      <c r="AG43" s="27">
        <f t="shared" si="25"/>
        <v>0</v>
      </c>
      <c r="AH43" s="27">
        <f t="shared" si="17"/>
        <v>0</v>
      </c>
      <c r="AI43" s="27">
        <f t="shared" si="18"/>
        <v>0</v>
      </c>
      <c r="AJ43" s="27">
        <f t="shared" si="26"/>
        <v>2610000</v>
      </c>
      <c r="AK43" s="27">
        <f t="shared" si="27"/>
        <v>3719250</v>
      </c>
      <c r="AL43" s="27">
        <f t="shared" si="28"/>
        <v>4453312.5</v>
      </c>
      <c r="AM43" s="27">
        <f t="shared" si="29"/>
        <v>5926875</v>
      </c>
      <c r="AN43" s="27">
        <f t="shared" si="30"/>
        <v>7395000</v>
      </c>
      <c r="AO43" s="27">
        <f t="shared" si="31"/>
        <v>7395000</v>
      </c>
      <c r="AP43" s="91">
        <v>0.50435846832197817</v>
      </c>
      <c r="AQ43" s="91">
        <v>0.46991464047737752</v>
      </c>
      <c r="AR43" s="91">
        <v>0.54455166330727101</v>
      </c>
      <c r="AS43" s="91">
        <v>0.68869228476477917</v>
      </c>
      <c r="AT43" s="91">
        <v>0.78416684405807557</v>
      </c>
      <c r="AU43" s="91">
        <v>0.82817599772856554</v>
      </c>
      <c r="AV43" s="30">
        <v>0</v>
      </c>
      <c r="AW43" s="30">
        <v>0</v>
      </c>
      <c r="AX43" s="27">
        <f t="shared" si="20"/>
        <v>0</v>
      </c>
      <c r="AY43" s="27">
        <f t="shared" si="21"/>
        <v>1226477.2116459552</v>
      </c>
      <c r="AZ43" s="27">
        <f t="shared" si="32"/>
        <v>2025323.7737555676</v>
      </c>
      <c r="BA43" s="27">
        <f t="shared" si="22"/>
        <v>3066961.9603965506</v>
      </c>
      <c r="BB43" s="27">
        <f t="shared" si="23"/>
        <v>4647658.8638767069</v>
      </c>
      <c r="BC43" s="27">
        <f t="shared" si="24"/>
        <v>6124361.503202742</v>
      </c>
      <c r="BD43" s="27">
        <f t="shared" si="33"/>
        <v>7395000</v>
      </c>
      <c r="BM43" s="42"/>
      <c r="BN43" s="42"/>
      <c r="BO43" s="42"/>
      <c r="BP43" s="42"/>
      <c r="BQ43" s="42"/>
      <c r="BR43" s="42"/>
      <c r="BS43" s="42"/>
    </row>
    <row r="44" spans="1:71" ht="24.95" customHeight="1" x14ac:dyDescent="0.2">
      <c r="A44" s="1" t="s">
        <v>962</v>
      </c>
      <c r="B44" s="5">
        <v>1</v>
      </c>
      <c r="C44" s="7" t="s">
        <v>259</v>
      </c>
      <c r="D44" s="1" t="s">
        <v>260</v>
      </c>
      <c r="E44" s="10" t="s">
        <v>261</v>
      </c>
      <c r="F44" s="4" t="s">
        <v>262</v>
      </c>
      <c r="G44" s="4" t="s">
        <v>734</v>
      </c>
      <c r="H44" s="4" t="s">
        <v>260</v>
      </c>
      <c r="I44" s="4" t="s">
        <v>735</v>
      </c>
      <c r="J44" s="8" t="s">
        <v>265</v>
      </c>
      <c r="K44" s="4" t="s">
        <v>266</v>
      </c>
      <c r="L44" s="4" t="str">
        <f t="shared" si="13"/>
        <v>1.4.1.2.5G  infrastruktūras izbūve, VIA Baltica un Rail Baltica</v>
      </c>
      <c r="M44" s="4" t="s">
        <v>746</v>
      </c>
      <c r="N44" s="4" t="s">
        <v>904</v>
      </c>
      <c r="O44" s="4" t="s">
        <v>905</v>
      </c>
      <c r="P44" s="5" t="s">
        <v>42</v>
      </c>
      <c r="Q44" s="5" t="str">
        <f t="shared" si="14"/>
        <v>1.4.1.2._</v>
      </c>
      <c r="R44" s="5" t="s">
        <v>43</v>
      </c>
      <c r="S44" s="13">
        <v>10722750</v>
      </c>
      <c r="T44" s="13">
        <v>12615000</v>
      </c>
      <c r="U44" s="13">
        <v>1892250</v>
      </c>
      <c r="V44" s="50">
        <f t="shared" si="15"/>
        <v>0.85</v>
      </c>
      <c r="W44" s="40"/>
      <c r="X44" s="90">
        <v>0</v>
      </c>
      <c r="Y44" s="90">
        <v>0</v>
      </c>
      <c r="Z44" s="90">
        <v>3200000</v>
      </c>
      <c r="AA44" s="90">
        <v>1608412</v>
      </c>
      <c r="AB44" s="90">
        <v>1210515.75</v>
      </c>
      <c r="AC44" s="90">
        <v>2282790.75</v>
      </c>
      <c r="AD44" s="90">
        <v>2282790.75</v>
      </c>
      <c r="AE44" s="90">
        <v>138240.75</v>
      </c>
      <c r="AF44" s="27">
        <f t="shared" si="16"/>
        <v>10722750</v>
      </c>
      <c r="AG44" s="27">
        <f t="shared" si="25"/>
        <v>0</v>
      </c>
      <c r="AH44" s="27">
        <f t="shared" si="17"/>
        <v>0</v>
      </c>
      <c r="AI44" s="27">
        <f t="shared" si="18"/>
        <v>0</v>
      </c>
      <c r="AJ44" s="27">
        <f t="shared" si="26"/>
        <v>3200000</v>
      </c>
      <c r="AK44" s="27">
        <f t="shared" si="27"/>
        <v>4808412</v>
      </c>
      <c r="AL44" s="27">
        <f t="shared" si="28"/>
        <v>6018927.75</v>
      </c>
      <c r="AM44" s="27">
        <f t="shared" si="29"/>
        <v>8301718.5</v>
      </c>
      <c r="AN44" s="27">
        <f t="shared" si="30"/>
        <v>10584509.25</v>
      </c>
      <c r="AO44" s="27">
        <f t="shared" si="31"/>
        <v>10722750</v>
      </c>
      <c r="AP44" s="91">
        <v>0.50435846832197817</v>
      </c>
      <c r="AQ44" s="91">
        <v>0.46991464047737752</v>
      </c>
      <c r="AR44" s="91">
        <v>0.54455166330727101</v>
      </c>
      <c r="AS44" s="91">
        <v>0.68869228476477917</v>
      </c>
      <c r="AT44" s="91">
        <v>0.78416684405807557</v>
      </c>
      <c r="AU44" s="91">
        <v>0.82817599772856554</v>
      </c>
      <c r="AV44" s="30">
        <v>0</v>
      </c>
      <c r="AW44" s="30">
        <v>0</v>
      </c>
      <c r="AX44" s="27">
        <f t="shared" si="20"/>
        <v>0</v>
      </c>
      <c r="AY44" s="27">
        <f t="shared" si="21"/>
        <v>1503726.8495276081</v>
      </c>
      <c r="AZ44" s="27">
        <f t="shared" si="32"/>
        <v>2618428.7524666414</v>
      </c>
      <c r="BA44" s="27">
        <f t="shared" si="22"/>
        <v>4145189.1039816318</v>
      </c>
      <c r="BB44" s="27">
        <f t="shared" si="23"/>
        <v>6509932.3964035409</v>
      </c>
      <c r="BC44" s="27">
        <f t="shared" si="24"/>
        <v>8765836.5085859802</v>
      </c>
      <c r="BD44" s="27">
        <f t="shared" si="33"/>
        <v>10722750</v>
      </c>
      <c r="BM44" s="42"/>
      <c r="BN44" s="42"/>
      <c r="BO44" s="42"/>
      <c r="BP44" s="42"/>
      <c r="BQ44" s="42"/>
      <c r="BR44" s="42"/>
      <c r="BS44" s="42"/>
    </row>
    <row r="45" spans="1:71" ht="24.95" customHeight="1" x14ac:dyDescent="0.2">
      <c r="A45" s="1" t="s">
        <v>962</v>
      </c>
      <c r="B45" s="5">
        <v>1</v>
      </c>
      <c r="C45" s="7" t="s">
        <v>259</v>
      </c>
      <c r="D45" s="1" t="s">
        <v>260</v>
      </c>
      <c r="E45" s="10" t="s">
        <v>261</v>
      </c>
      <c r="F45" s="4" t="s">
        <v>262</v>
      </c>
      <c r="G45" s="4" t="s">
        <v>734</v>
      </c>
      <c r="H45" s="4" t="s">
        <v>260</v>
      </c>
      <c r="I45" s="4" t="s">
        <v>735</v>
      </c>
      <c r="J45" s="8" t="s">
        <v>267</v>
      </c>
      <c r="K45" s="4" t="s">
        <v>268</v>
      </c>
      <c r="L45" s="4" t="str">
        <f t="shared" si="13"/>
        <v>1.4.1.3.Nākāmās paaudzes tīkla izveide lauku teritorijās</v>
      </c>
      <c r="M45" s="4" t="s">
        <v>906</v>
      </c>
      <c r="N45" s="4" t="s">
        <v>907</v>
      </c>
      <c r="O45" s="4" t="s">
        <v>908</v>
      </c>
      <c r="P45" s="5" t="s">
        <v>42</v>
      </c>
      <c r="Q45" s="5" t="str">
        <f t="shared" si="14"/>
        <v>1.4.1.3._</v>
      </c>
      <c r="R45" s="5" t="s">
        <v>43</v>
      </c>
      <c r="S45" s="13">
        <v>11092500</v>
      </c>
      <c r="T45" s="13">
        <v>13050000</v>
      </c>
      <c r="U45" s="13">
        <v>1957500</v>
      </c>
      <c r="V45" s="50">
        <f t="shared" si="15"/>
        <v>0.85</v>
      </c>
      <c r="W45" s="40"/>
      <c r="X45" s="90">
        <v>0</v>
      </c>
      <c r="Y45" s="90">
        <v>0</v>
      </c>
      <c r="Z45" s="90">
        <v>3262500</v>
      </c>
      <c r="AA45" s="90">
        <v>1663875</v>
      </c>
      <c r="AB45" s="90">
        <v>1264218.75</v>
      </c>
      <c r="AC45" s="90">
        <v>2373468.75</v>
      </c>
      <c r="AD45" s="90">
        <v>2373468.75</v>
      </c>
      <c r="AE45" s="90">
        <v>154968.75</v>
      </c>
      <c r="AF45" s="27">
        <f t="shared" si="16"/>
        <v>11092500</v>
      </c>
      <c r="AG45" s="27">
        <f t="shared" si="25"/>
        <v>0</v>
      </c>
      <c r="AH45" s="27">
        <f t="shared" si="17"/>
        <v>0</v>
      </c>
      <c r="AI45" s="27">
        <f t="shared" si="18"/>
        <v>0</v>
      </c>
      <c r="AJ45" s="27">
        <f t="shared" si="26"/>
        <v>3262500</v>
      </c>
      <c r="AK45" s="27">
        <f t="shared" si="27"/>
        <v>4926375</v>
      </c>
      <c r="AL45" s="27">
        <f t="shared" si="28"/>
        <v>6190593.75</v>
      </c>
      <c r="AM45" s="27">
        <f t="shared" si="29"/>
        <v>8564062.5</v>
      </c>
      <c r="AN45" s="27">
        <f t="shared" si="30"/>
        <v>10937531.25</v>
      </c>
      <c r="AO45" s="27">
        <f t="shared" si="31"/>
        <v>11092500</v>
      </c>
      <c r="AP45" s="91">
        <v>0.50435846832197817</v>
      </c>
      <c r="AQ45" s="91">
        <v>0.46991464047737752</v>
      </c>
      <c r="AR45" s="91">
        <v>0.54455166330727101</v>
      </c>
      <c r="AS45" s="91">
        <v>0.68869228476477917</v>
      </c>
      <c r="AT45" s="91">
        <v>0.78416684405807557</v>
      </c>
      <c r="AU45" s="91">
        <v>0.82817599772856554</v>
      </c>
      <c r="AV45" s="30">
        <v>0</v>
      </c>
      <c r="AW45" s="30">
        <v>0</v>
      </c>
      <c r="AX45" s="27">
        <f t="shared" si="20"/>
        <v>0</v>
      </c>
      <c r="AY45" s="27">
        <f t="shared" si="21"/>
        <v>1533096.5145574443</v>
      </c>
      <c r="AZ45" s="27">
        <f t="shared" si="32"/>
        <v>2682665.7003253573</v>
      </c>
      <c r="BA45" s="27">
        <f t="shared" si="22"/>
        <v>4263414.1537380619</v>
      </c>
      <c r="BB45" s="27">
        <f t="shared" si="23"/>
        <v>6715653.8629411133</v>
      </c>
      <c r="BC45" s="27">
        <f t="shared" si="24"/>
        <v>9058200.8556561153</v>
      </c>
      <c r="BD45" s="27">
        <f t="shared" si="33"/>
        <v>11092500</v>
      </c>
      <c r="BM45" s="42"/>
      <c r="BN45" s="42"/>
      <c r="BO45" s="42"/>
      <c r="BP45" s="42"/>
      <c r="BQ45" s="42"/>
      <c r="BR45" s="42"/>
      <c r="BS45" s="42"/>
    </row>
    <row r="46" spans="1:71" ht="24.95" customHeight="1" x14ac:dyDescent="0.2">
      <c r="A46" s="1" t="s">
        <v>962</v>
      </c>
      <c r="B46" s="5">
        <v>1</v>
      </c>
      <c r="C46" s="7" t="s">
        <v>259</v>
      </c>
      <c r="D46" s="1" t="s">
        <v>260</v>
      </c>
      <c r="E46" s="10" t="s">
        <v>261</v>
      </c>
      <c r="F46" s="4" t="s">
        <v>262</v>
      </c>
      <c r="G46" s="4" t="s">
        <v>734</v>
      </c>
      <c r="H46" s="4" t="s">
        <v>260</v>
      </c>
      <c r="I46" s="4" t="s">
        <v>735</v>
      </c>
      <c r="J46" s="8" t="s">
        <v>269</v>
      </c>
      <c r="K46" s="4" t="s">
        <v>270</v>
      </c>
      <c r="L46" s="4" t="str">
        <f t="shared" ref="L46:L79" si="35">J46&amp;K46</f>
        <v>1.4.1.4.Vienotā kiberdrošības infrastruktūra</v>
      </c>
      <c r="M46" s="4" t="s">
        <v>747</v>
      </c>
      <c r="N46" s="4" t="s">
        <v>748</v>
      </c>
      <c r="O46" s="4" t="s">
        <v>749</v>
      </c>
      <c r="P46" s="5" t="s">
        <v>42</v>
      </c>
      <c r="Q46" s="5" t="str">
        <f t="shared" ref="Q46:Q79" si="36">J46&amp;P46</f>
        <v>1.4.1.4._</v>
      </c>
      <c r="R46" s="5" t="s">
        <v>43</v>
      </c>
      <c r="S46" s="13">
        <v>3697500</v>
      </c>
      <c r="T46" s="13">
        <v>4350000</v>
      </c>
      <c r="U46" s="13">
        <v>652500</v>
      </c>
      <c r="V46" s="50">
        <f t="shared" ref="V46:V79" si="37">S46/T46</f>
        <v>0.85</v>
      </c>
      <c r="W46" s="40"/>
      <c r="X46" s="90">
        <v>0</v>
      </c>
      <c r="Y46" s="90">
        <v>2393000</v>
      </c>
      <c r="Z46" s="90">
        <v>933000</v>
      </c>
      <c r="AA46" s="90">
        <v>371500</v>
      </c>
      <c r="AB46" s="90">
        <v>0</v>
      </c>
      <c r="AC46" s="90">
        <v>0</v>
      </c>
      <c r="AD46" s="90">
        <v>0</v>
      </c>
      <c r="AE46" s="90">
        <v>0</v>
      </c>
      <c r="AF46" s="27">
        <f t="shared" ref="AF46:AF79" si="38">W46+X46+Y46+Z46+AA46+AB46+AC46+AD46+AE46</f>
        <v>3697500</v>
      </c>
      <c r="AG46" s="27">
        <f t="shared" si="25"/>
        <v>0</v>
      </c>
      <c r="AH46" s="27">
        <f t="shared" ref="AH46:AH79" si="39">AG46+X46</f>
        <v>0</v>
      </c>
      <c r="AI46" s="27">
        <f t="shared" ref="AI46:AI79" si="40">AH46+Y46</f>
        <v>2393000</v>
      </c>
      <c r="AJ46" s="27">
        <f t="shared" si="26"/>
        <v>3326000</v>
      </c>
      <c r="AK46" s="27">
        <f t="shared" si="27"/>
        <v>3697500</v>
      </c>
      <c r="AL46" s="27">
        <f t="shared" si="28"/>
        <v>3697500</v>
      </c>
      <c r="AM46" s="27">
        <f t="shared" si="29"/>
        <v>3697500</v>
      </c>
      <c r="AN46" s="27">
        <f t="shared" si="30"/>
        <v>3697500</v>
      </c>
      <c r="AO46" s="27">
        <f t="shared" si="31"/>
        <v>3697500</v>
      </c>
      <c r="AP46" s="91">
        <v>0.50435846832197817</v>
      </c>
      <c r="AQ46" s="91">
        <v>0.46991464047737752</v>
      </c>
      <c r="AR46" s="91">
        <v>0.54455166330727101</v>
      </c>
      <c r="AS46" s="91">
        <v>0.68869228476477917</v>
      </c>
      <c r="AT46" s="91">
        <v>0.78416684405807557</v>
      </c>
      <c r="AU46" s="91">
        <v>0.82817599772856554</v>
      </c>
      <c r="AV46" s="30">
        <v>0</v>
      </c>
      <c r="AW46" s="30">
        <v>0</v>
      </c>
      <c r="AX46" s="27">
        <f t="shared" si="20"/>
        <v>1206929.8146944938</v>
      </c>
      <c r="AY46" s="27">
        <f t="shared" si="21"/>
        <v>1562936.0942277575</v>
      </c>
      <c r="AZ46" s="27">
        <f t="shared" si="32"/>
        <v>2013479.7750786345</v>
      </c>
      <c r="BA46" s="27">
        <f t="shared" si="22"/>
        <v>2546439.722917771</v>
      </c>
      <c r="BB46" s="27">
        <f t="shared" si="23"/>
        <v>2899456.9059047345</v>
      </c>
      <c r="BC46" s="27">
        <f t="shared" si="24"/>
        <v>3062180.751601371</v>
      </c>
      <c r="BD46" s="27">
        <f t="shared" si="33"/>
        <v>3697500</v>
      </c>
      <c r="BM46" s="42"/>
      <c r="BN46" s="42"/>
      <c r="BO46" s="42"/>
      <c r="BP46" s="42"/>
      <c r="BQ46" s="42"/>
      <c r="BR46" s="42"/>
      <c r="BS46" s="42"/>
    </row>
    <row r="47" spans="1:71" ht="24.95" customHeight="1" x14ac:dyDescent="0.2">
      <c r="A47" s="1" t="s">
        <v>957</v>
      </c>
      <c r="B47" s="5">
        <v>2</v>
      </c>
      <c r="C47" s="2" t="s">
        <v>44</v>
      </c>
      <c r="D47" s="4" t="s">
        <v>78</v>
      </c>
      <c r="E47" s="5" t="s">
        <v>45</v>
      </c>
      <c r="F47" s="4" t="s">
        <v>79</v>
      </c>
      <c r="G47" s="4" t="s">
        <v>480</v>
      </c>
      <c r="H47" s="4" t="s">
        <v>481</v>
      </c>
      <c r="I47" s="4" t="s">
        <v>482</v>
      </c>
      <c r="J47" s="1" t="s">
        <v>46</v>
      </c>
      <c r="K47" s="4" t="s">
        <v>47</v>
      </c>
      <c r="L47" s="4" t="str">
        <f t="shared" si="35"/>
        <v>2.1.1.1.Energoefektivitātes paaugstināšana dzīvojamās ēkās, t.sk. attīstot ESKO tirgu (daudzīvokļu, privātās un neliela dzīvokļu skaita ēku kompleksos)</v>
      </c>
      <c r="M47" s="4" t="s">
        <v>489</v>
      </c>
      <c r="N47" s="4" t="s">
        <v>490</v>
      </c>
      <c r="O47" s="4" t="s">
        <v>491</v>
      </c>
      <c r="P47" s="5" t="s">
        <v>42</v>
      </c>
      <c r="Q47" s="5" t="str">
        <f t="shared" si="36"/>
        <v>2.1.1.1._</v>
      </c>
      <c r="R47" s="5" t="s">
        <v>43</v>
      </c>
      <c r="S47" s="6">
        <v>147235431</v>
      </c>
      <c r="T47" s="6">
        <v>173218155</v>
      </c>
      <c r="U47" s="6">
        <v>25982724</v>
      </c>
      <c r="V47" s="50">
        <f t="shared" si="37"/>
        <v>0.84999999567019979</v>
      </c>
      <c r="W47" s="40"/>
      <c r="X47" s="90">
        <v>0</v>
      </c>
      <c r="Y47" s="90">
        <v>61135820</v>
      </c>
      <c r="Z47" s="90">
        <v>8490231.7647058833</v>
      </c>
      <c r="AA47" s="90">
        <v>19725639</v>
      </c>
      <c r="AB47" s="90">
        <v>30718136.058823526</v>
      </c>
      <c r="AC47" s="90">
        <v>30535313.058823526</v>
      </c>
      <c r="AD47" s="90">
        <v>22613015.117647052</v>
      </c>
      <c r="AE47" s="90">
        <v>0</v>
      </c>
      <c r="AF47" s="27">
        <f t="shared" si="38"/>
        <v>173218155</v>
      </c>
      <c r="AG47" s="27">
        <f t="shared" si="25"/>
        <v>0</v>
      </c>
      <c r="AH47" s="27">
        <f t="shared" si="39"/>
        <v>0</v>
      </c>
      <c r="AI47" s="27">
        <f t="shared" si="40"/>
        <v>61135820</v>
      </c>
      <c r="AJ47" s="27">
        <f t="shared" si="26"/>
        <v>69626051.764705881</v>
      </c>
      <c r="AK47" s="27">
        <f t="shared" si="27"/>
        <v>89351690.764705881</v>
      </c>
      <c r="AL47" s="27">
        <f t="shared" si="28"/>
        <v>120069826.82352941</v>
      </c>
      <c r="AM47" s="27">
        <f t="shared" si="29"/>
        <v>150605139.88235295</v>
      </c>
      <c r="AN47" s="27">
        <f t="shared" si="30"/>
        <v>173218155</v>
      </c>
      <c r="AO47" s="27">
        <f t="shared" si="31"/>
        <v>173218155</v>
      </c>
      <c r="AP47" s="91">
        <v>0.50435846832197817</v>
      </c>
      <c r="AQ47" s="91">
        <v>0.46991464047737752</v>
      </c>
      <c r="AR47" s="91">
        <v>0.54455166330727101</v>
      </c>
      <c r="AS47" s="91">
        <v>0.68869228476477917</v>
      </c>
      <c r="AT47" s="91">
        <v>0.78416684405807557</v>
      </c>
      <c r="AU47" s="91">
        <v>0.82817599772856554</v>
      </c>
      <c r="AV47" s="30">
        <v>0</v>
      </c>
      <c r="AW47" s="30">
        <v>0</v>
      </c>
      <c r="AX47" s="27">
        <f t="shared" si="20"/>
        <v>30834368.534808159</v>
      </c>
      <c r="AY47" s="27">
        <f t="shared" si="21"/>
        <v>32718301.082871042</v>
      </c>
      <c r="AZ47" s="27">
        <f t="shared" si="32"/>
        <v>48656611.825237513</v>
      </c>
      <c r="BA47" s="27">
        <f t="shared" si="22"/>
        <v>82691163.366407841</v>
      </c>
      <c r="BB47" s="27">
        <f t="shared" si="23"/>
        <v>118099557.24046972</v>
      </c>
      <c r="BC47" s="27">
        <f t="shared" si="24"/>
        <v>143455118.34182632</v>
      </c>
      <c r="BD47" s="27">
        <f t="shared" si="33"/>
        <v>147235431</v>
      </c>
      <c r="BM47" s="42"/>
      <c r="BN47" s="42"/>
      <c r="BO47" s="42"/>
      <c r="BP47" s="42"/>
      <c r="BQ47" s="42"/>
      <c r="BR47" s="42"/>
      <c r="BS47" s="42"/>
    </row>
    <row r="48" spans="1:71" ht="24.95" customHeight="1" x14ac:dyDescent="0.2">
      <c r="A48" s="1" t="s">
        <v>957</v>
      </c>
      <c r="B48" s="5">
        <v>2</v>
      </c>
      <c r="C48" s="2" t="s">
        <v>44</v>
      </c>
      <c r="D48" s="4" t="s">
        <v>78</v>
      </c>
      <c r="E48" s="5" t="s">
        <v>45</v>
      </c>
      <c r="F48" s="4" t="s">
        <v>79</v>
      </c>
      <c r="G48" s="4" t="s">
        <v>480</v>
      </c>
      <c r="H48" s="4" t="s">
        <v>481</v>
      </c>
      <c r="I48" s="4" t="s">
        <v>482</v>
      </c>
      <c r="J48" s="1" t="s">
        <v>48</v>
      </c>
      <c r="K48" s="4" t="s">
        <v>49</v>
      </c>
      <c r="L48" s="4" t="str">
        <f t="shared" si="35"/>
        <v>2.1.1.2.AER izmantošana un energoefektivitātes paaugstināšana rūpniecībā un komersantos</v>
      </c>
      <c r="M48" s="4" t="s">
        <v>492</v>
      </c>
      <c r="N48" s="4" t="s">
        <v>493</v>
      </c>
      <c r="O48" s="4" t="s">
        <v>494</v>
      </c>
      <c r="P48" s="5" t="s">
        <v>42</v>
      </c>
      <c r="Q48" s="5" t="str">
        <f t="shared" si="36"/>
        <v>2.1.1.2._</v>
      </c>
      <c r="R48" s="5" t="s">
        <v>43</v>
      </c>
      <c r="S48" s="6">
        <v>36975000</v>
      </c>
      <c r="T48" s="6">
        <v>43500000</v>
      </c>
      <c r="U48" s="6">
        <v>6525000</v>
      </c>
      <c r="V48" s="50">
        <f t="shared" si="37"/>
        <v>0.85</v>
      </c>
      <c r="W48" s="40"/>
      <c r="X48" s="90">
        <v>0</v>
      </c>
      <c r="Y48" s="90">
        <v>15352941.176470589</v>
      </c>
      <c r="Z48" s="90">
        <v>2132138.823529412</v>
      </c>
      <c r="AA48" s="90">
        <v>4953668</v>
      </c>
      <c r="AB48" s="90">
        <v>7714196.5</v>
      </c>
      <c r="AC48" s="90">
        <v>7668284.5</v>
      </c>
      <c r="AD48" s="90">
        <v>5678771</v>
      </c>
      <c r="AE48" s="90">
        <v>0</v>
      </c>
      <c r="AF48" s="27">
        <f t="shared" si="38"/>
        <v>43500000</v>
      </c>
      <c r="AG48" s="27">
        <f t="shared" si="25"/>
        <v>0</v>
      </c>
      <c r="AH48" s="27">
        <f t="shared" si="39"/>
        <v>0</v>
      </c>
      <c r="AI48" s="27">
        <f t="shared" si="40"/>
        <v>15352941.176470589</v>
      </c>
      <c r="AJ48" s="27">
        <f t="shared" si="26"/>
        <v>17485080</v>
      </c>
      <c r="AK48" s="27">
        <f t="shared" si="27"/>
        <v>22438748</v>
      </c>
      <c r="AL48" s="27">
        <f t="shared" si="28"/>
        <v>30152944.5</v>
      </c>
      <c r="AM48" s="27">
        <f t="shared" si="29"/>
        <v>37821229</v>
      </c>
      <c r="AN48" s="27">
        <f t="shared" si="30"/>
        <v>43500000</v>
      </c>
      <c r="AO48" s="27">
        <f t="shared" si="31"/>
        <v>43500000</v>
      </c>
      <c r="AP48" s="91">
        <v>0.50435846832197817</v>
      </c>
      <c r="AQ48" s="91">
        <v>0.46991464047737752</v>
      </c>
      <c r="AR48" s="91">
        <v>0.54455166330727101</v>
      </c>
      <c r="AS48" s="91">
        <v>0.68869228476477917</v>
      </c>
      <c r="AT48" s="91">
        <v>0.78416684405807557</v>
      </c>
      <c r="AU48" s="91">
        <v>0.82817599772856554</v>
      </c>
      <c r="AV48" s="30">
        <v>0</v>
      </c>
      <c r="AW48" s="30">
        <v>0</v>
      </c>
      <c r="AX48" s="27">
        <f t="shared" si="20"/>
        <v>7743385.8960021362</v>
      </c>
      <c r="AY48" s="27">
        <f t="shared" si="21"/>
        <v>8216495.0819181837</v>
      </c>
      <c r="AZ48" s="27">
        <f t="shared" si="32"/>
        <v>12219057.545932701</v>
      </c>
      <c r="BA48" s="27">
        <f t="shared" si="22"/>
        <v>20766100.240090583</v>
      </c>
      <c r="BB48" s="27">
        <f t="shared" si="23"/>
        <v>29658153.783327766</v>
      </c>
      <c r="BC48" s="27">
        <f t="shared" si="24"/>
        <v>36025655.901192598</v>
      </c>
      <c r="BD48" s="27">
        <f t="shared" si="33"/>
        <v>36975000</v>
      </c>
      <c r="BM48" s="42"/>
      <c r="BN48" s="42"/>
      <c r="BO48" s="42"/>
      <c r="BP48" s="42"/>
      <c r="BQ48" s="42"/>
      <c r="BR48" s="42"/>
      <c r="BS48" s="42"/>
    </row>
    <row r="49" spans="1:71" ht="24.95" customHeight="1" x14ac:dyDescent="0.2">
      <c r="A49" s="1" t="s">
        <v>959</v>
      </c>
      <c r="B49" s="5">
        <v>2</v>
      </c>
      <c r="C49" s="2" t="s">
        <v>44</v>
      </c>
      <c r="D49" s="5" t="s">
        <v>78</v>
      </c>
      <c r="E49" s="5" t="s">
        <v>45</v>
      </c>
      <c r="F49" s="4" t="s">
        <v>79</v>
      </c>
      <c r="G49" s="4" t="s">
        <v>480</v>
      </c>
      <c r="H49" s="4" t="s">
        <v>481</v>
      </c>
      <c r="I49" s="4" t="s">
        <v>482</v>
      </c>
      <c r="J49" s="1" t="s">
        <v>178</v>
      </c>
      <c r="K49" s="4" t="s">
        <v>179</v>
      </c>
      <c r="L49" s="4" t="str">
        <f t="shared" si="35"/>
        <v>2.1.1.3.AER izmantošana un energoefektivitātes paaugstināšana lokālajā un individuālajā siltumapgādē un aukstumapgādē</v>
      </c>
      <c r="M49" s="4" t="s">
        <v>639</v>
      </c>
      <c r="N49" s="4" t="s">
        <v>640</v>
      </c>
      <c r="O49" s="4" t="s">
        <v>641</v>
      </c>
      <c r="P49" s="5" t="s">
        <v>42</v>
      </c>
      <c r="Q49" s="5" t="str">
        <f t="shared" si="36"/>
        <v>2.1.1.3._</v>
      </c>
      <c r="R49" s="5" t="s">
        <v>43</v>
      </c>
      <c r="S49" s="51">
        <v>48067500</v>
      </c>
      <c r="T49" s="51">
        <v>56550000</v>
      </c>
      <c r="U49" s="51">
        <v>8482500</v>
      </c>
      <c r="V49" s="50">
        <f t="shared" si="37"/>
        <v>0.85</v>
      </c>
      <c r="W49" s="40"/>
      <c r="X49" s="90">
        <v>0</v>
      </c>
      <c r="Y49" s="90">
        <v>10000000</v>
      </c>
      <c r="Z49" s="90">
        <v>25000000</v>
      </c>
      <c r="AA49" s="90">
        <v>21550000</v>
      </c>
      <c r="AB49" s="90">
        <v>0</v>
      </c>
      <c r="AC49" s="90">
        <v>0</v>
      </c>
      <c r="AD49" s="90">
        <v>0</v>
      </c>
      <c r="AE49" s="90">
        <v>0</v>
      </c>
      <c r="AF49" s="27">
        <f t="shared" si="38"/>
        <v>56550000</v>
      </c>
      <c r="AG49" s="27">
        <f t="shared" si="25"/>
        <v>0</v>
      </c>
      <c r="AH49" s="27">
        <f t="shared" si="39"/>
        <v>0</v>
      </c>
      <c r="AI49" s="27">
        <f t="shared" si="40"/>
        <v>10000000</v>
      </c>
      <c r="AJ49" s="27">
        <f t="shared" si="26"/>
        <v>35000000</v>
      </c>
      <c r="AK49" s="27">
        <f t="shared" si="27"/>
        <v>56550000</v>
      </c>
      <c r="AL49" s="27">
        <f t="shared" si="28"/>
        <v>56550000</v>
      </c>
      <c r="AM49" s="27">
        <f t="shared" si="29"/>
        <v>56550000</v>
      </c>
      <c r="AN49" s="27">
        <f t="shared" si="30"/>
        <v>56550000</v>
      </c>
      <c r="AO49" s="27">
        <f t="shared" si="31"/>
        <v>56550000</v>
      </c>
      <c r="AP49" s="91">
        <v>0.50435846832197817</v>
      </c>
      <c r="AQ49" s="91">
        <v>0.46991464047737752</v>
      </c>
      <c r="AR49" s="91">
        <v>0.54455166330727101</v>
      </c>
      <c r="AS49" s="91">
        <v>0.68869228476477917</v>
      </c>
      <c r="AT49" s="91">
        <v>0.78416684405807557</v>
      </c>
      <c r="AU49" s="91">
        <v>0.82817599772856554</v>
      </c>
      <c r="AV49" s="30">
        <v>0</v>
      </c>
      <c r="AW49" s="30">
        <v>0</v>
      </c>
      <c r="AX49" s="27">
        <f t="shared" si="20"/>
        <v>5043584.6832197821</v>
      </c>
      <c r="AY49" s="27">
        <f t="shared" si="21"/>
        <v>16447012.416708212</v>
      </c>
      <c r="AZ49" s="27">
        <f t="shared" si="32"/>
        <v>30794396.560026176</v>
      </c>
      <c r="BA49" s="27">
        <f t="shared" si="22"/>
        <v>38945548.703448266</v>
      </c>
      <c r="BB49" s="27">
        <f t="shared" si="23"/>
        <v>44344635.031484172</v>
      </c>
      <c r="BC49" s="27">
        <f t="shared" si="24"/>
        <v>46833352.671550378</v>
      </c>
      <c r="BD49" s="27">
        <f t="shared" si="33"/>
        <v>48067500</v>
      </c>
      <c r="BM49" s="42"/>
      <c r="BN49" s="42"/>
      <c r="BO49" s="42"/>
      <c r="BP49" s="42"/>
      <c r="BQ49" s="42"/>
      <c r="BR49" s="42"/>
      <c r="BS49" s="42"/>
    </row>
    <row r="50" spans="1:71" ht="24.95" customHeight="1" x14ac:dyDescent="0.2">
      <c r="A50" s="1" t="s">
        <v>957</v>
      </c>
      <c r="B50" s="5">
        <v>2</v>
      </c>
      <c r="C50" s="2" t="s">
        <v>44</v>
      </c>
      <c r="D50" s="4" t="s">
        <v>78</v>
      </c>
      <c r="E50" s="5" t="s">
        <v>45</v>
      </c>
      <c r="F50" s="4" t="s">
        <v>79</v>
      </c>
      <c r="G50" s="4" t="s">
        <v>480</v>
      </c>
      <c r="H50" s="4" t="s">
        <v>481</v>
      </c>
      <c r="I50" s="4" t="s">
        <v>482</v>
      </c>
      <c r="J50" s="1" t="s">
        <v>50</v>
      </c>
      <c r="K50" s="4" t="s">
        <v>51</v>
      </c>
      <c r="L50" s="4" t="str">
        <f t="shared" si="35"/>
        <v>2.1.1.4.Energoefektivitātes paaugstināšana valsts ēkās</v>
      </c>
      <c r="M50" s="4" t="s">
        <v>495</v>
      </c>
      <c r="N50" s="4" t="s">
        <v>496</v>
      </c>
      <c r="O50" s="4" t="s">
        <v>497</v>
      </c>
      <c r="P50" s="5" t="s">
        <v>42</v>
      </c>
      <c r="Q50" s="5" t="str">
        <f t="shared" si="36"/>
        <v>2.1.1.4._</v>
      </c>
      <c r="R50" s="5" t="s">
        <v>43</v>
      </c>
      <c r="S50" s="6">
        <v>86441736</v>
      </c>
      <c r="T50" s="6">
        <v>101696160</v>
      </c>
      <c r="U50" s="6">
        <v>15254424</v>
      </c>
      <c r="V50" s="50">
        <f t="shared" si="37"/>
        <v>0.85</v>
      </c>
      <c r="W50" s="40"/>
      <c r="X50" s="90">
        <v>0</v>
      </c>
      <c r="Y50" s="90">
        <v>11764705.882352941</v>
      </c>
      <c r="Z50" s="90">
        <v>23529411.764705881</v>
      </c>
      <c r="AA50" s="90">
        <v>20000000</v>
      </c>
      <c r="AB50" s="90">
        <v>18676470.588235296</v>
      </c>
      <c r="AC50" s="90">
        <v>18676470.588235296</v>
      </c>
      <c r="AD50" s="90">
        <v>9049101.1764705777</v>
      </c>
      <c r="AE50" s="90">
        <v>0</v>
      </c>
      <c r="AF50" s="27">
        <f t="shared" si="38"/>
        <v>101696160</v>
      </c>
      <c r="AG50" s="27">
        <f t="shared" si="25"/>
        <v>0</v>
      </c>
      <c r="AH50" s="27">
        <f t="shared" si="39"/>
        <v>0</v>
      </c>
      <c r="AI50" s="27">
        <f t="shared" si="40"/>
        <v>11764705.882352941</v>
      </c>
      <c r="AJ50" s="27">
        <f t="shared" si="26"/>
        <v>35294117.647058822</v>
      </c>
      <c r="AK50" s="27">
        <f t="shared" si="27"/>
        <v>55294117.647058822</v>
      </c>
      <c r="AL50" s="27">
        <f t="shared" si="28"/>
        <v>73970588.235294119</v>
      </c>
      <c r="AM50" s="27">
        <f t="shared" si="29"/>
        <v>92647058.823529422</v>
      </c>
      <c r="AN50" s="27">
        <f t="shared" si="30"/>
        <v>101696160</v>
      </c>
      <c r="AO50" s="27">
        <f t="shared" si="31"/>
        <v>101696160</v>
      </c>
      <c r="AP50" s="91">
        <v>0.50435846832197817</v>
      </c>
      <c r="AQ50" s="91">
        <v>0.46991464047737752</v>
      </c>
      <c r="AR50" s="91">
        <v>0.54455166330727101</v>
      </c>
      <c r="AS50" s="91">
        <v>0.68869228476477917</v>
      </c>
      <c r="AT50" s="91">
        <v>0.78416684405807557</v>
      </c>
      <c r="AU50" s="91">
        <v>0.82817599772856554</v>
      </c>
      <c r="AV50" s="30">
        <v>0</v>
      </c>
      <c r="AW50" s="30">
        <v>0</v>
      </c>
      <c r="AX50" s="27">
        <f t="shared" si="20"/>
        <v>5933629.039082096</v>
      </c>
      <c r="AY50" s="27">
        <f t="shared" si="21"/>
        <v>16585222.605083913</v>
      </c>
      <c r="AZ50" s="27">
        <f t="shared" si="32"/>
        <v>30110503.735813808</v>
      </c>
      <c r="BA50" s="27">
        <f t="shared" si="22"/>
        <v>50942973.417159401</v>
      </c>
      <c r="BB50" s="27">
        <f t="shared" si="23"/>
        <v>72650751.728909954</v>
      </c>
      <c r="BC50" s="27">
        <f t="shared" si="24"/>
        <v>84222318.77316384</v>
      </c>
      <c r="BD50" s="27">
        <f t="shared" si="33"/>
        <v>86441736</v>
      </c>
      <c r="BM50" s="42"/>
      <c r="BN50" s="42"/>
      <c r="BO50" s="42"/>
      <c r="BP50" s="42"/>
      <c r="BQ50" s="42"/>
      <c r="BR50" s="42"/>
      <c r="BS50" s="42"/>
    </row>
    <row r="51" spans="1:71" ht="24.95" customHeight="1" x14ac:dyDescent="0.2">
      <c r="A51" s="1" t="s">
        <v>958</v>
      </c>
      <c r="B51" s="5">
        <v>2</v>
      </c>
      <c r="C51" s="2" t="s">
        <v>44</v>
      </c>
      <c r="D51" s="5" t="s">
        <v>78</v>
      </c>
      <c r="E51" s="5" t="s">
        <v>45</v>
      </c>
      <c r="F51" s="4" t="s">
        <v>79</v>
      </c>
      <c r="G51" s="4" t="s">
        <v>480</v>
      </c>
      <c r="H51" s="4" t="s">
        <v>481</v>
      </c>
      <c r="I51" s="4" t="s">
        <v>482</v>
      </c>
      <c r="J51" s="5" t="s">
        <v>126</v>
      </c>
      <c r="K51" s="4" t="s">
        <v>127</v>
      </c>
      <c r="L51" s="4" t="str">
        <f t="shared" si="35"/>
        <v>2.1.1.5.Klimata neitrāli risinājumi profesionālās izglītības iestāžu un koledžu izglītības programmās, vidē un infrastruktūrā</v>
      </c>
      <c r="M51" s="4" t="s">
        <v>548</v>
      </c>
      <c r="N51" s="4" t="s">
        <v>549</v>
      </c>
      <c r="O51" s="4" t="s">
        <v>550</v>
      </c>
      <c r="P51" s="5" t="s">
        <v>42</v>
      </c>
      <c r="Q51" s="5" t="str">
        <f t="shared" si="36"/>
        <v>2.1.1.5._</v>
      </c>
      <c r="R51" s="5" t="s">
        <v>43</v>
      </c>
      <c r="S51" s="8">
        <v>16269000</v>
      </c>
      <c r="T51" s="8">
        <v>19140000</v>
      </c>
      <c r="U51" s="8">
        <v>2871000</v>
      </c>
      <c r="V51" s="50">
        <f t="shared" si="37"/>
        <v>0.85</v>
      </c>
      <c r="W51" s="40"/>
      <c r="X51" s="90">
        <v>0</v>
      </c>
      <c r="Y51" s="90">
        <v>957000</v>
      </c>
      <c r="Z51" s="90">
        <v>3828000</v>
      </c>
      <c r="AA51" s="90">
        <v>7177500</v>
      </c>
      <c r="AB51" s="90">
        <v>7177500</v>
      </c>
      <c r="AC51" s="90">
        <v>0</v>
      </c>
      <c r="AD51" s="90">
        <v>0</v>
      </c>
      <c r="AE51" s="90">
        <v>0</v>
      </c>
      <c r="AF51" s="27">
        <f t="shared" si="38"/>
        <v>19140000</v>
      </c>
      <c r="AG51" s="27">
        <f t="shared" si="25"/>
        <v>0</v>
      </c>
      <c r="AH51" s="27">
        <f t="shared" si="39"/>
        <v>0</v>
      </c>
      <c r="AI51" s="27">
        <f t="shared" si="40"/>
        <v>957000</v>
      </c>
      <c r="AJ51" s="27">
        <f t="shared" si="26"/>
        <v>4785000</v>
      </c>
      <c r="AK51" s="27">
        <f t="shared" si="27"/>
        <v>11962500</v>
      </c>
      <c r="AL51" s="27">
        <f t="shared" si="28"/>
        <v>19140000</v>
      </c>
      <c r="AM51" s="27">
        <f t="shared" si="29"/>
        <v>19140000</v>
      </c>
      <c r="AN51" s="27">
        <f t="shared" si="30"/>
        <v>19140000</v>
      </c>
      <c r="AO51" s="27">
        <f t="shared" si="31"/>
        <v>19140000</v>
      </c>
      <c r="AP51" s="91">
        <v>0.50435846832197817</v>
      </c>
      <c r="AQ51" s="91">
        <v>0.46991464047737752</v>
      </c>
      <c r="AR51" s="91">
        <v>0.54455166330727101</v>
      </c>
      <c r="AS51" s="91">
        <v>0.68869228476477917</v>
      </c>
      <c r="AT51" s="91">
        <v>0.78416684405807557</v>
      </c>
      <c r="AU51" s="91">
        <v>0.82817599772856554</v>
      </c>
      <c r="AV51" s="30">
        <v>0</v>
      </c>
      <c r="AW51" s="30">
        <v>0</v>
      </c>
      <c r="AX51" s="27">
        <f t="shared" si="20"/>
        <v>482671.05418413313</v>
      </c>
      <c r="AY51" s="27">
        <f t="shared" si="21"/>
        <v>2248541.5546842515</v>
      </c>
      <c r="AZ51" s="27">
        <f t="shared" si="32"/>
        <v>6514199.2723132297</v>
      </c>
      <c r="BA51" s="27">
        <f t="shared" si="22"/>
        <v>13181570.330397874</v>
      </c>
      <c r="BB51" s="27">
        <f t="shared" si="23"/>
        <v>15008953.395271566</v>
      </c>
      <c r="BC51" s="27">
        <f t="shared" si="24"/>
        <v>15851288.596524745</v>
      </c>
      <c r="BD51" s="27">
        <f t="shared" si="33"/>
        <v>16269000</v>
      </c>
      <c r="BM51" s="42"/>
      <c r="BN51" s="42"/>
      <c r="BO51" s="42"/>
      <c r="BP51" s="42"/>
      <c r="BQ51" s="42"/>
      <c r="BR51" s="42"/>
      <c r="BS51" s="42"/>
    </row>
    <row r="52" spans="1:71" ht="24.95" customHeight="1" x14ac:dyDescent="0.2">
      <c r="A52" s="1" t="s">
        <v>964</v>
      </c>
      <c r="B52" s="5">
        <v>2</v>
      </c>
      <c r="C52" s="2" t="s">
        <v>44</v>
      </c>
      <c r="D52" s="5" t="s">
        <v>78</v>
      </c>
      <c r="E52" s="5" t="s">
        <v>45</v>
      </c>
      <c r="F52" s="4" t="s">
        <v>79</v>
      </c>
      <c r="G52" s="4" t="s">
        <v>480</v>
      </c>
      <c r="H52" s="4" t="s">
        <v>481</v>
      </c>
      <c r="I52" s="4" t="s">
        <v>482</v>
      </c>
      <c r="J52" s="1" t="s">
        <v>318</v>
      </c>
      <c r="K52" s="4" t="s">
        <v>319</v>
      </c>
      <c r="L52" s="4" t="str">
        <f t="shared" si="35"/>
        <v>2.1.1.6.Pašvaldību ēku energoefektivitātes paaugstināšana</v>
      </c>
      <c r="M52" s="4" t="s">
        <v>798</v>
      </c>
      <c r="N52" s="4" t="s">
        <v>799</v>
      </c>
      <c r="O52" s="4" t="s">
        <v>800</v>
      </c>
      <c r="P52" s="5" t="s">
        <v>42</v>
      </c>
      <c r="Q52" s="5" t="str">
        <f t="shared" si="36"/>
        <v>2.1.1.6._</v>
      </c>
      <c r="R52" s="5" t="s">
        <v>43</v>
      </c>
      <c r="S52" s="13">
        <v>26410715</v>
      </c>
      <c r="T52" s="13">
        <v>31071430</v>
      </c>
      <c r="U52" s="13">
        <v>4660715</v>
      </c>
      <c r="V52" s="50">
        <f t="shared" si="37"/>
        <v>0.84999998390804676</v>
      </c>
      <c r="W52" s="40"/>
      <c r="X52" s="90">
        <v>0</v>
      </c>
      <c r="Y52" s="90">
        <v>0</v>
      </c>
      <c r="Z52" s="90">
        <v>5282143.1000000006</v>
      </c>
      <c r="AA52" s="90">
        <v>5282143.1000000006</v>
      </c>
      <c r="AB52" s="90">
        <v>7923214.6499999994</v>
      </c>
      <c r="AC52" s="90">
        <v>3961607.3249999997</v>
      </c>
      <c r="AD52" s="90">
        <v>3961607.3249999997</v>
      </c>
      <c r="AE52" s="90">
        <v>0</v>
      </c>
      <c r="AF52" s="27">
        <f t="shared" si="38"/>
        <v>26410715.5</v>
      </c>
      <c r="AG52" s="27">
        <f t="shared" si="25"/>
        <v>0</v>
      </c>
      <c r="AH52" s="27">
        <f t="shared" si="39"/>
        <v>0</v>
      </c>
      <c r="AI52" s="27">
        <f t="shared" si="40"/>
        <v>0</v>
      </c>
      <c r="AJ52" s="27">
        <f t="shared" si="26"/>
        <v>5282143.1000000006</v>
      </c>
      <c r="AK52" s="27">
        <f t="shared" si="27"/>
        <v>10564286.200000001</v>
      </c>
      <c r="AL52" s="27">
        <f t="shared" si="28"/>
        <v>18487500.850000001</v>
      </c>
      <c r="AM52" s="27">
        <f t="shared" si="29"/>
        <v>22449108.175000001</v>
      </c>
      <c r="AN52" s="27">
        <f t="shared" si="30"/>
        <v>26410715.5</v>
      </c>
      <c r="AO52" s="27">
        <f t="shared" si="31"/>
        <v>26410715.5</v>
      </c>
      <c r="AP52" s="91">
        <f>S52/AF52</f>
        <v>0.99999998106829024</v>
      </c>
      <c r="AQ52" s="91">
        <f>S52/AF52</f>
        <v>0.99999998106829024</v>
      </c>
      <c r="AR52" s="91">
        <f>S52/AF52</f>
        <v>0.99999998106829024</v>
      </c>
      <c r="AS52" s="91">
        <f>S52/AF52</f>
        <v>0.99999998106829024</v>
      </c>
      <c r="AT52" s="91">
        <f>S52/AF52</f>
        <v>0.99999998106829024</v>
      </c>
      <c r="AU52" s="91">
        <f>S52/AF52</f>
        <v>0.99999998106829024</v>
      </c>
      <c r="AV52" s="30">
        <v>0</v>
      </c>
      <c r="AW52" s="30">
        <v>0</v>
      </c>
      <c r="AX52" s="27">
        <f t="shared" si="20"/>
        <v>0</v>
      </c>
      <c r="AY52" s="27">
        <f t="shared" si="21"/>
        <v>5282143.0000000009</v>
      </c>
      <c r="AZ52" s="27">
        <f t="shared" si="32"/>
        <v>10564286.000000002</v>
      </c>
      <c r="BA52" s="27">
        <f t="shared" si="22"/>
        <v>18487500.5</v>
      </c>
      <c r="BB52" s="27">
        <f t="shared" si="23"/>
        <v>22449107.75</v>
      </c>
      <c r="BC52" s="27">
        <f t="shared" si="24"/>
        <v>26410715</v>
      </c>
      <c r="BD52" s="27">
        <f t="shared" ref="BD52" si="41">S52</f>
        <v>26410715</v>
      </c>
      <c r="BM52" s="42"/>
      <c r="BN52" s="42"/>
      <c r="BO52" s="42"/>
      <c r="BP52" s="42"/>
      <c r="BQ52" s="42"/>
      <c r="BR52" s="42"/>
      <c r="BS52" s="42"/>
    </row>
    <row r="53" spans="1:71" ht="24.95" customHeight="1" x14ac:dyDescent="0.2">
      <c r="A53" s="1" t="s">
        <v>957</v>
      </c>
      <c r="B53" s="5">
        <v>2</v>
      </c>
      <c r="C53" s="2" t="s">
        <v>44</v>
      </c>
      <c r="D53" s="4" t="s">
        <v>78</v>
      </c>
      <c r="E53" s="5" t="s">
        <v>45</v>
      </c>
      <c r="F53" s="4" t="s">
        <v>79</v>
      </c>
      <c r="G53" s="4" t="s">
        <v>480</v>
      </c>
      <c r="H53" s="4" t="s">
        <v>481</v>
      </c>
      <c r="I53" s="4" t="s">
        <v>482</v>
      </c>
      <c r="J53" s="1" t="s">
        <v>53</v>
      </c>
      <c r="K53" s="4" t="s">
        <v>54</v>
      </c>
      <c r="L53" s="4" t="str">
        <f t="shared" si="35"/>
        <v>2.1.1.7.Valsts iestāžu  infrastruktūras optimizācija</v>
      </c>
      <c r="M53" s="4" t="s">
        <v>498</v>
      </c>
      <c r="N53" s="4" t="s">
        <v>54</v>
      </c>
      <c r="O53" s="4" t="s">
        <v>498</v>
      </c>
      <c r="P53" s="5" t="s">
        <v>42</v>
      </c>
      <c r="Q53" s="5" t="str">
        <f t="shared" si="36"/>
        <v>2.1.1.7._</v>
      </c>
      <c r="R53" s="5" t="s">
        <v>43</v>
      </c>
      <c r="S53" s="6">
        <v>11092500</v>
      </c>
      <c r="T53" s="6">
        <v>13050000</v>
      </c>
      <c r="U53" s="6">
        <v>1957500</v>
      </c>
      <c r="V53" s="50">
        <f t="shared" si="37"/>
        <v>0.85</v>
      </c>
      <c r="W53" s="40"/>
      <c r="X53" s="90">
        <v>0</v>
      </c>
      <c r="Y53" s="90">
        <v>1176470.5882352942</v>
      </c>
      <c r="Z53" s="90">
        <v>2352941.1764705884</v>
      </c>
      <c r="AA53" s="90">
        <v>5000000</v>
      </c>
      <c r="AB53" s="90">
        <v>4520588.2352941185</v>
      </c>
      <c r="AC53" s="90">
        <v>0</v>
      </c>
      <c r="AD53" s="90">
        <v>0</v>
      </c>
      <c r="AE53" s="90">
        <v>0</v>
      </c>
      <c r="AF53" s="27">
        <f t="shared" si="38"/>
        <v>13050000</v>
      </c>
      <c r="AG53" s="27">
        <f t="shared" si="25"/>
        <v>0</v>
      </c>
      <c r="AH53" s="27">
        <f t="shared" si="39"/>
        <v>0</v>
      </c>
      <c r="AI53" s="27">
        <f t="shared" si="40"/>
        <v>1176470.5882352942</v>
      </c>
      <c r="AJ53" s="27">
        <f t="shared" si="26"/>
        <v>3529411.7647058824</v>
      </c>
      <c r="AK53" s="27">
        <f t="shared" si="27"/>
        <v>8529411.7647058815</v>
      </c>
      <c r="AL53" s="27">
        <f t="shared" si="28"/>
        <v>13050000</v>
      </c>
      <c r="AM53" s="27">
        <f t="shared" si="29"/>
        <v>13050000</v>
      </c>
      <c r="AN53" s="27">
        <f t="shared" si="30"/>
        <v>13050000</v>
      </c>
      <c r="AO53" s="27">
        <f t="shared" si="31"/>
        <v>13050000</v>
      </c>
      <c r="AP53" s="91">
        <v>0.50435846832197817</v>
      </c>
      <c r="AQ53" s="91">
        <v>0.46991464047737752</v>
      </c>
      <c r="AR53" s="91">
        <v>0.54455166330727101</v>
      </c>
      <c r="AS53" s="91">
        <v>0.68869228476477917</v>
      </c>
      <c r="AT53" s="91">
        <v>0.78416684405807557</v>
      </c>
      <c r="AU53" s="91">
        <v>0.82817599772856554</v>
      </c>
      <c r="AV53" s="30">
        <v>0</v>
      </c>
      <c r="AW53" s="30">
        <v>0</v>
      </c>
      <c r="AX53" s="27">
        <f t="shared" si="20"/>
        <v>593362.90390820964</v>
      </c>
      <c r="AY53" s="27">
        <f t="shared" si="21"/>
        <v>1658522.2605083913</v>
      </c>
      <c r="AZ53" s="27">
        <f t="shared" si="32"/>
        <v>4644705.3635031935</v>
      </c>
      <c r="BA53" s="27">
        <f t="shared" si="22"/>
        <v>8987434.3161803689</v>
      </c>
      <c r="BB53" s="27">
        <f t="shared" si="23"/>
        <v>10233377.314957887</v>
      </c>
      <c r="BC53" s="27">
        <f t="shared" si="24"/>
        <v>10807696.77035778</v>
      </c>
      <c r="BD53" s="27">
        <f t="shared" si="33"/>
        <v>11092500</v>
      </c>
      <c r="BM53" s="42"/>
      <c r="BN53" s="42"/>
      <c r="BO53" s="42"/>
      <c r="BP53" s="42"/>
      <c r="BQ53" s="42"/>
      <c r="BR53" s="42"/>
      <c r="BS53" s="42"/>
    </row>
    <row r="54" spans="1:71" ht="24.95" customHeight="1" x14ac:dyDescent="0.2">
      <c r="A54" s="1" t="s">
        <v>957</v>
      </c>
      <c r="B54" s="5">
        <v>2</v>
      </c>
      <c r="C54" s="2" t="s">
        <v>44</v>
      </c>
      <c r="D54" s="4" t="s">
        <v>78</v>
      </c>
      <c r="E54" s="5" t="s">
        <v>45</v>
      </c>
      <c r="F54" s="4" t="s">
        <v>79</v>
      </c>
      <c r="G54" s="4" t="s">
        <v>480</v>
      </c>
      <c r="H54" s="4" t="s">
        <v>481</v>
      </c>
      <c r="I54" s="4" t="s">
        <v>482</v>
      </c>
      <c r="J54" s="1" t="s">
        <v>55</v>
      </c>
      <c r="K54" s="21" t="s">
        <v>56</v>
      </c>
      <c r="L54" s="4" t="str">
        <f t="shared" si="35"/>
        <v>2.1.1.8.Energoefektivitāti veicinoši pasākumi kultūras infrastruktūrā</v>
      </c>
      <c r="M54" s="4" t="s">
        <v>499</v>
      </c>
      <c r="N54" s="4" t="s">
        <v>500</v>
      </c>
      <c r="O54" s="4" t="s">
        <v>501</v>
      </c>
      <c r="P54" s="5" t="s">
        <v>42</v>
      </c>
      <c r="Q54" s="5" t="str">
        <f t="shared" si="36"/>
        <v>2.1.1.8._</v>
      </c>
      <c r="R54" s="5" t="s">
        <v>43</v>
      </c>
      <c r="S54" s="6">
        <v>29580000</v>
      </c>
      <c r="T54" s="6">
        <v>34800000</v>
      </c>
      <c r="U54" s="6">
        <v>5220000</v>
      </c>
      <c r="V54" s="50">
        <f t="shared" si="37"/>
        <v>0.85</v>
      </c>
      <c r="W54" s="40"/>
      <c r="X54" s="90">
        <v>0</v>
      </c>
      <c r="Y54" s="90">
        <v>1176470.5882352942</v>
      </c>
      <c r="Z54" s="90">
        <v>2352941.1764705884</v>
      </c>
      <c r="AA54" s="90">
        <v>5000000</v>
      </c>
      <c r="AB54" s="90">
        <v>9867647.0588235296</v>
      </c>
      <c r="AC54" s="90">
        <v>9867647.0588235296</v>
      </c>
      <c r="AD54" s="90">
        <v>6535294.1176470593</v>
      </c>
      <c r="AE54" s="90">
        <v>0</v>
      </c>
      <c r="AF54" s="27">
        <f t="shared" si="38"/>
        <v>34800000</v>
      </c>
      <c r="AG54" s="27">
        <f t="shared" si="25"/>
        <v>0</v>
      </c>
      <c r="AH54" s="27">
        <f t="shared" si="39"/>
        <v>0</v>
      </c>
      <c r="AI54" s="27">
        <f t="shared" si="40"/>
        <v>1176470.5882352942</v>
      </c>
      <c r="AJ54" s="27">
        <f t="shared" si="26"/>
        <v>3529411.7647058824</v>
      </c>
      <c r="AK54" s="27">
        <f t="shared" si="27"/>
        <v>8529411.7647058815</v>
      </c>
      <c r="AL54" s="27">
        <f t="shared" si="28"/>
        <v>18397058.823529411</v>
      </c>
      <c r="AM54" s="27">
        <f t="shared" si="29"/>
        <v>28264705.882352941</v>
      </c>
      <c r="AN54" s="27">
        <f t="shared" si="30"/>
        <v>34800000</v>
      </c>
      <c r="AO54" s="27">
        <f t="shared" si="31"/>
        <v>34800000</v>
      </c>
      <c r="AP54" s="91">
        <v>0.50435846832197817</v>
      </c>
      <c r="AQ54" s="91">
        <v>0.46991464047737752</v>
      </c>
      <c r="AR54" s="91">
        <v>0.54455166330727101</v>
      </c>
      <c r="AS54" s="91">
        <v>0.68869228476477917</v>
      </c>
      <c r="AT54" s="91">
        <v>0.78416684405807557</v>
      </c>
      <c r="AU54" s="91">
        <v>0.82817599772856554</v>
      </c>
      <c r="AV54" s="30">
        <v>0</v>
      </c>
      <c r="AW54" s="30">
        <v>0</v>
      </c>
      <c r="AX54" s="27">
        <f t="shared" si="20"/>
        <v>593362.90390820964</v>
      </c>
      <c r="AY54" s="27">
        <f t="shared" si="21"/>
        <v>1658522.2605083913</v>
      </c>
      <c r="AZ54" s="27">
        <f t="shared" si="32"/>
        <v>4644705.3635031935</v>
      </c>
      <c r="BA54" s="27">
        <f t="shared" si="22"/>
        <v>12669912.474128511</v>
      </c>
      <c r="BB54" s="27">
        <f t="shared" si="23"/>
        <v>22164245.209994432</v>
      </c>
      <c r="BC54" s="27">
        <f t="shared" si="24"/>
        <v>28820524.720954079</v>
      </c>
      <c r="BD54" s="27">
        <f t="shared" si="33"/>
        <v>29580000</v>
      </c>
      <c r="BM54" s="42"/>
      <c r="BN54" s="42"/>
      <c r="BO54" s="42"/>
      <c r="BP54" s="42"/>
      <c r="BQ54" s="42"/>
      <c r="BR54" s="42"/>
      <c r="BS54" s="42"/>
    </row>
    <row r="55" spans="1:71" ht="24.95" customHeight="1" x14ac:dyDescent="0.2">
      <c r="A55" s="1" t="s">
        <v>959</v>
      </c>
      <c r="B55" s="1">
        <v>2</v>
      </c>
      <c r="C55" s="7" t="s">
        <v>44</v>
      </c>
      <c r="D55" s="4" t="s">
        <v>78</v>
      </c>
      <c r="E55" s="1" t="s">
        <v>52</v>
      </c>
      <c r="F55" s="4" t="s">
        <v>80</v>
      </c>
      <c r="G55" s="4" t="s">
        <v>483</v>
      </c>
      <c r="H55" s="4" t="s">
        <v>484</v>
      </c>
      <c r="I55" s="4" t="s">
        <v>485</v>
      </c>
      <c r="J55" s="5" t="str">
        <f>E55&amp;"0"</f>
        <v>2.1.2.0</v>
      </c>
      <c r="K55" s="5" t="str">
        <f>H55</f>
        <v>AER - biometāns</v>
      </c>
      <c r="L55" s="4" t="str">
        <f t="shared" si="35"/>
        <v>2.1.2.0AER - biometāns</v>
      </c>
      <c r="M55" s="4"/>
      <c r="N55" s="4" t="s">
        <v>42</v>
      </c>
      <c r="O55" s="4"/>
      <c r="P55" s="5" t="s">
        <v>42</v>
      </c>
      <c r="Q55" s="5" t="str">
        <f t="shared" si="36"/>
        <v>2.1.2.0_</v>
      </c>
      <c r="R55" s="1" t="s">
        <v>57</v>
      </c>
      <c r="S55" s="6">
        <v>18487500</v>
      </c>
      <c r="T55" s="6">
        <v>21750000</v>
      </c>
      <c r="U55" s="6">
        <v>3262500</v>
      </c>
      <c r="V55" s="50">
        <f t="shared" si="37"/>
        <v>0.85</v>
      </c>
      <c r="W55" s="40"/>
      <c r="X55" s="90">
        <v>0</v>
      </c>
      <c r="Y55" s="90">
        <v>2000000</v>
      </c>
      <c r="Z55" s="90">
        <v>5000000</v>
      </c>
      <c r="AA55" s="90">
        <v>10000000</v>
      </c>
      <c r="AB55" s="90">
        <v>4750000</v>
      </c>
      <c r="AC55" s="90">
        <v>0</v>
      </c>
      <c r="AD55" s="90">
        <v>0</v>
      </c>
      <c r="AE55" s="90">
        <v>0</v>
      </c>
      <c r="AF55" s="27">
        <f t="shared" si="38"/>
        <v>21750000</v>
      </c>
      <c r="AG55" s="27">
        <f t="shared" si="25"/>
        <v>0</v>
      </c>
      <c r="AH55" s="27">
        <f t="shared" si="39"/>
        <v>0</v>
      </c>
      <c r="AI55" s="27">
        <f t="shared" si="40"/>
        <v>2000000</v>
      </c>
      <c r="AJ55" s="27">
        <f t="shared" si="26"/>
        <v>7000000</v>
      </c>
      <c r="AK55" s="27">
        <f t="shared" si="27"/>
        <v>17000000</v>
      </c>
      <c r="AL55" s="27">
        <f t="shared" si="28"/>
        <v>21750000</v>
      </c>
      <c r="AM55" s="27">
        <f t="shared" si="29"/>
        <v>21750000</v>
      </c>
      <c r="AN55" s="27">
        <f t="shared" si="30"/>
        <v>21750000</v>
      </c>
      <c r="AO55" s="27">
        <f t="shared" si="31"/>
        <v>21750000</v>
      </c>
      <c r="AP55" s="91">
        <v>0.60864888325739808</v>
      </c>
      <c r="AQ55" s="91">
        <v>0.63366434541569816</v>
      </c>
      <c r="AR55" s="91">
        <v>0.61747334758242212</v>
      </c>
      <c r="AS55" s="91">
        <v>0.74831887768890837</v>
      </c>
      <c r="AT55" s="91">
        <v>0.88703681545842261</v>
      </c>
      <c r="AU55" s="91">
        <v>0.90880509125220599</v>
      </c>
      <c r="AV55" s="30">
        <v>0</v>
      </c>
      <c r="AW55" s="30">
        <v>0</v>
      </c>
      <c r="AX55" s="27">
        <f t="shared" si="20"/>
        <v>1217297.7665147961</v>
      </c>
      <c r="AY55" s="27">
        <f t="shared" si="21"/>
        <v>4435650.4179098867</v>
      </c>
      <c r="AZ55" s="27">
        <f t="shared" si="32"/>
        <v>10497046.908901175</v>
      </c>
      <c r="BA55" s="27">
        <f t="shared" si="22"/>
        <v>16275935.589733757</v>
      </c>
      <c r="BB55" s="27">
        <f t="shared" si="23"/>
        <v>18487500</v>
      </c>
      <c r="BC55" s="27">
        <f t="shared" si="24"/>
        <v>18487500</v>
      </c>
      <c r="BD55" s="27">
        <f>S55</f>
        <v>18487500</v>
      </c>
      <c r="BM55" s="42"/>
      <c r="BN55" s="42"/>
      <c r="BO55" s="42"/>
      <c r="BP55" s="42"/>
      <c r="BQ55" s="42"/>
      <c r="BR55" s="42"/>
      <c r="BS55" s="42"/>
    </row>
    <row r="56" spans="1:71" ht="24.95" customHeight="1" x14ac:dyDescent="0.2">
      <c r="A56" s="1" t="s">
        <v>964</v>
      </c>
      <c r="B56" s="1">
        <v>2</v>
      </c>
      <c r="C56" s="7" t="s">
        <v>44</v>
      </c>
      <c r="D56" s="5" t="s">
        <v>78</v>
      </c>
      <c r="E56" s="1" t="s">
        <v>87</v>
      </c>
      <c r="F56" s="4" t="s">
        <v>88</v>
      </c>
      <c r="G56" s="4" t="s">
        <v>517</v>
      </c>
      <c r="H56" s="4" t="s">
        <v>518</v>
      </c>
      <c r="I56" s="4" t="s">
        <v>519</v>
      </c>
      <c r="J56" s="1" t="s">
        <v>320</v>
      </c>
      <c r="K56" s="4" t="s">
        <v>321</v>
      </c>
      <c r="L56" s="4" t="str">
        <f t="shared" si="35"/>
        <v>2.1.3.1.Pašvaldību pielāgošanās klimata pārmaiņām</v>
      </c>
      <c r="M56" s="4" t="s">
        <v>801</v>
      </c>
      <c r="N56" s="4" t="s">
        <v>321</v>
      </c>
      <c r="O56" s="4" t="s">
        <v>801</v>
      </c>
      <c r="P56" s="5">
        <v>1</v>
      </c>
      <c r="Q56" s="5" t="str">
        <f t="shared" si="36"/>
        <v>2.1.3.1.1</v>
      </c>
      <c r="R56" s="1" t="s">
        <v>43</v>
      </c>
      <c r="S56" s="13">
        <v>29547951</v>
      </c>
      <c r="T56" s="13">
        <v>34762296</v>
      </c>
      <c r="U56" s="13">
        <v>5214345</v>
      </c>
      <c r="V56" s="50">
        <f t="shared" si="37"/>
        <v>0.84999998273992028</v>
      </c>
      <c r="W56" s="40"/>
      <c r="X56" s="90">
        <v>0</v>
      </c>
      <c r="Y56" s="90">
        <v>0</v>
      </c>
      <c r="Z56" s="90">
        <v>4924463</v>
      </c>
      <c r="AA56" s="90">
        <v>6566145</v>
      </c>
      <c r="AB56" s="90">
        <v>8207534</v>
      </c>
      <c r="AC56" s="90">
        <v>9849809</v>
      </c>
      <c r="AD56" s="90">
        <v>-6.25E-2</v>
      </c>
      <c r="AE56" s="90">
        <v>-6.25E-2</v>
      </c>
      <c r="AF56" s="27">
        <f t="shared" si="38"/>
        <v>29547950.875</v>
      </c>
      <c r="AG56" s="27">
        <f t="shared" si="25"/>
        <v>0</v>
      </c>
      <c r="AH56" s="27">
        <f t="shared" si="39"/>
        <v>0</v>
      </c>
      <c r="AI56" s="27">
        <f t="shared" si="40"/>
        <v>0</v>
      </c>
      <c r="AJ56" s="27">
        <f t="shared" si="26"/>
        <v>4924463</v>
      </c>
      <c r="AK56" s="27">
        <f t="shared" si="27"/>
        <v>11490608</v>
      </c>
      <c r="AL56" s="27">
        <f t="shared" si="28"/>
        <v>19698142</v>
      </c>
      <c r="AM56" s="27">
        <f t="shared" si="29"/>
        <v>29547951</v>
      </c>
      <c r="AN56" s="27">
        <f t="shared" si="30"/>
        <v>29547950.9375</v>
      </c>
      <c r="AO56" s="27">
        <f t="shared" si="31"/>
        <v>29547950.875</v>
      </c>
      <c r="AP56" s="91">
        <f t="shared" ref="AP56:AP59" si="42">S56/AF56</f>
        <v>1.0000000042304118</v>
      </c>
      <c r="AQ56" s="91">
        <f t="shared" ref="AQ56:AQ59" si="43">S56/AF56</f>
        <v>1.0000000042304118</v>
      </c>
      <c r="AR56" s="91">
        <f t="shared" ref="AR56:AR59" si="44">S56/AF56</f>
        <v>1.0000000042304118</v>
      </c>
      <c r="AS56" s="91">
        <f t="shared" ref="AS56:AS59" si="45">S56/AF56</f>
        <v>1.0000000042304118</v>
      </c>
      <c r="AT56" s="91">
        <f t="shared" ref="AT56:AT59" si="46">S56/AF56</f>
        <v>1.0000000042304118</v>
      </c>
      <c r="AU56" s="91">
        <f t="shared" ref="AU56:AU59" si="47">S56/AF56</f>
        <v>1.0000000042304118</v>
      </c>
      <c r="AV56" s="30">
        <v>0</v>
      </c>
      <c r="AW56" s="30">
        <v>0</v>
      </c>
      <c r="AX56" s="27">
        <f t="shared" si="20"/>
        <v>0</v>
      </c>
      <c r="AY56" s="27">
        <f t="shared" si="21"/>
        <v>4924463.020832506</v>
      </c>
      <c r="AZ56" s="27">
        <f t="shared" si="32"/>
        <v>11490608.048610004</v>
      </c>
      <c r="BA56" s="27">
        <f t="shared" si="22"/>
        <v>19698142.083331253</v>
      </c>
      <c r="BB56" s="27">
        <f t="shared" si="23"/>
        <v>29547951</v>
      </c>
      <c r="BC56" s="27">
        <f t="shared" si="24"/>
        <v>29547951</v>
      </c>
      <c r="BD56" s="27">
        <f t="shared" ref="BD56:BD59" si="48">S56</f>
        <v>29547951</v>
      </c>
      <c r="BM56" s="42"/>
      <c r="BN56" s="42"/>
      <c r="BO56" s="42"/>
      <c r="BP56" s="42"/>
      <c r="BQ56" s="42"/>
      <c r="BR56" s="42"/>
      <c r="BS56" s="42"/>
    </row>
    <row r="57" spans="1:71" ht="24.95" customHeight="1" x14ac:dyDescent="0.2">
      <c r="A57" s="1" t="s">
        <v>964</v>
      </c>
      <c r="B57" s="1">
        <v>2</v>
      </c>
      <c r="C57" s="7" t="s">
        <v>44</v>
      </c>
      <c r="D57" s="5" t="s">
        <v>78</v>
      </c>
      <c r="E57" s="1" t="s">
        <v>87</v>
      </c>
      <c r="F57" s="4" t="s">
        <v>88</v>
      </c>
      <c r="G57" s="4" t="s">
        <v>517</v>
      </c>
      <c r="H57" s="4" t="s">
        <v>518</v>
      </c>
      <c r="I57" s="4" t="s">
        <v>519</v>
      </c>
      <c r="J57" s="1" t="s">
        <v>320</v>
      </c>
      <c r="K57" s="4" t="s">
        <v>321</v>
      </c>
      <c r="L57" s="4" t="str">
        <f t="shared" si="35"/>
        <v>2.1.3.1.Pašvaldību pielāgošanās klimata pārmaiņām</v>
      </c>
      <c r="M57" s="4" t="s">
        <v>801</v>
      </c>
      <c r="N57" s="4" t="s">
        <v>321</v>
      </c>
      <c r="O57" s="4" t="s">
        <v>801</v>
      </c>
      <c r="P57" s="5">
        <v>2</v>
      </c>
      <c r="Q57" s="5" t="str">
        <f t="shared" si="36"/>
        <v>2.1.3.1.2</v>
      </c>
      <c r="R57" s="1" t="s">
        <v>43</v>
      </c>
      <c r="S57" s="13">
        <v>14752049</v>
      </c>
      <c r="T57" s="13">
        <v>17355352</v>
      </c>
      <c r="U57" s="13">
        <v>2603303</v>
      </c>
      <c r="V57" s="50">
        <f t="shared" si="37"/>
        <v>0.8499999884761773</v>
      </c>
      <c r="W57" s="40"/>
      <c r="X57" s="90">
        <v>0</v>
      </c>
      <c r="Y57" s="90">
        <v>0</v>
      </c>
      <c r="Z57" s="90">
        <v>0</v>
      </c>
      <c r="AA57" s="90">
        <v>0</v>
      </c>
      <c r="AB57" s="90">
        <v>2212807.35</v>
      </c>
      <c r="AC57" s="90">
        <v>5163217.1499999994</v>
      </c>
      <c r="AD57" s="90">
        <v>5163217.1499999994</v>
      </c>
      <c r="AE57" s="90">
        <v>1770240.5444714499</v>
      </c>
      <c r="AF57" s="27">
        <f t="shared" si="38"/>
        <v>14309482.194471449</v>
      </c>
      <c r="AG57" s="27">
        <f t="shared" si="25"/>
        <v>0</v>
      </c>
      <c r="AH57" s="27">
        <f t="shared" si="39"/>
        <v>0</v>
      </c>
      <c r="AI57" s="27">
        <f t="shared" si="40"/>
        <v>0</v>
      </c>
      <c r="AJ57" s="27">
        <f t="shared" si="26"/>
        <v>0</v>
      </c>
      <c r="AK57" s="27">
        <f t="shared" si="27"/>
        <v>0</v>
      </c>
      <c r="AL57" s="27">
        <f t="shared" si="28"/>
        <v>2212807.35</v>
      </c>
      <c r="AM57" s="27">
        <f t="shared" si="29"/>
        <v>7376024.5</v>
      </c>
      <c r="AN57" s="27">
        <f t="shared" si="30"/>
        <v>12539241.649999999</v>
      </c>
      <c r="AO57" s="27">
        <f t="shared" si="31"/>
        <v>14309482.194471449</v>
      </c>
      <c r="AP57" s="91">
        <f t="shared" si="42"/>
        <v>1.0309282194501448</v>
      </c>
      <c r="AQ57" s="91">
        <f t="shared" si="43"/>
        <v>1.0309282194501448</v>
      </c>
      <c r="AR57" s="91">
        <f t="shared" si="44"/>
        <v>1.0309282194501448</v>
      </c>
      <c r="AS57" s="91">
        <f t="shared" si="45"/>
        <v>1.0309282194501448</v>
      </c>
      <c r="AT57" s="91">
        <f t="shared" si="46"/>
        <v>1.0309282194501448</v>
      </c>
      <c r="AU57" s="91">
        <f t="shared" si="47"/>
        <v>1.0309282194501448</v>
      </c>
      <c r="AV57" s="30">
        <v>0</v>
      </c>
      <c r="AW57" s="30">
        <v>0</v>
      </c>
      <c r="AX57" s="27">
        <f t="shared" si="20"/>
        <v>0</v>
      </c>
      <c r="AY57" s="27">
        <f t="shared" si="21"/>
        <v>0</v>
      </c>
      <c r="AZ57" s="27">
        <f t="shared" si="32"/>
        <v>0</v>
      </c>
      <c r="BA57" s="27">
        <f t="shared" si="22"/>
        <v>2281245.5413216935</v>
      </c>
      <c r="BB57" s="27">
        <f t="shared" si="23"/>
        <v>7604151.8044056445</v>
      </c>
      <c r="BC57" s="27">
        <f t="shared" si="24"/>
        <v>12927058.067489594</v>
      </c>
      <c r="BD57" s="27">
        <f t="shared" si="48"/>
        <v>14752049</v>
      </c>
      <c r="BM57" s="42"/>
      <c r="BN57" s="42"/>
      <c r="BO57" s="42"/>
      <c r="BP57" s="42"/>
      <c r="BQ57" s="42"/>
      <c r="BR57" s="42"/>
      <c r="BS57" s="42"/>
    </row>
    <row r="58" spans="1:71" ht="24.95" customHeight="1" x14ac:dyDescent="0.2">
      <c r="A58" s="1" t="s">
        <v>964</v>
      </c>
      <c r="B58" s="1">
        <v>2</v>
      </c>
      <c r="C58" s="7" t="s">
        <v>44</v>
      </c>
      <c r="D58" s="5" t="s">
        <v>78</v>
      </c>
      <c r="E58" s="1" t="s">
        <v>87</v>
      </c>
      <c r="F58" s="4" t="s">
        <v>88</v>
      </c>
      <c r="G58" s="4" t="s">
        <v>517</v>
      </c>
      <c r="H58" s="4" t="s">
        <v>518</v>
      </c>
      <c r="I58" s="4" t="s">
        <v>519</v>
      </c>
      <c r="J58" s="1" t="s">
        <v>322</v>
      </c>
      <c r="K58" s="4" t="s">
        <v>323</v>
      </c>
      <c r="L58" s="4" t="str">
        <f t="shared" si="35"/>
        <v>2.1.3.2.Nacionālas nozīmes plūdu un krasta erozijas pasākumi</v>
      </c>
      <c r="M58" s="4" t="s">
        <v>802</v>
      </c>
      <c r="N58" s="4" t="s">
        <v>803</v>
      </c>
      <c r="O58" s="4" t="s">
        <v>804</v>
      </c>
      <c r="P58" s="5">
        <v>1</v>
      </c>
      <c r="Q58" s="5" t="str">
        <f t="shared" si="36"/>
        <v>2.1.3.2.1</v>
      </c>
      <c r="R58" s="1" t="s">
        <v>43</v>
      </c>
      <c r="S58" s="13">
        <v>14391596</v>
      </c>
      <c r="T58" s="13">
        <v>16931290</v>
      </c>
      <c r="U58" s="13">
        <v>2539694</v>
      </c>
      <c r="V58" s="50">
        <f t="shared" si="37"/>
        <v>0.84999997046887743</v>
      </c>
      <c r="W58" s="40"/>
      <c r="X58" s="90">
        <v>1817150</v>
      </c>
      <c r="Y58" s="90">
        <v>7954795</v>
      </c>
      <c r="Z58" s="90">
        <v>6517998</v>
      </c>
      <c r="AA58" s="90">
        <v>0</v>
      </c>
      <c r="AB58" s="90">
        <v>0</v>
      </c>
      <c r="AC58" s="90">
        <v>0</v>
      </c>
      <c r="AD58" s="90">
        <v>0</v>
      </c>
      <c r="AE58" s="90">
        <v>0</v>
      </c>
      <c r="AF58" s="27">
        <f t="shared" si="38"/>
        <v>16289943</v>
      </c>
      <c r="AG58" s="27">
        <f t="shared" si="25"/>
        <v>0</v>
      </c>
      <c r="AH58" s="27">
        <f t="shared" si="39"/>
        <v>1817150</v>
      </c>
      <c r="AI58" s="27">
        <f t="shared" si="40"/>
        <v>9771945</v>
      </c>
      <c r="AJ58" s="27">
        <f t="shared" si="26"/>
        <v>16289943</v>
      </c>
      <c r="AK58" s="27">
        <f t="shared" si="27"/>
        <v>16289943</v>
      </c>
      <c r="AL58" s="27">
        <f t="shared" si="28"/>
        <v>16289943</v>
      </c>
      <c r="AM58" s="27">
        <f t="shared" si="29"/>
        <v>16289943</v>
      </c>
      <c r="AN58" s="27">
        <f t="shared" si="30"/>
        <v>16289943</v>
      </c>
      <c r="AO58" s="27">
        <f t="shared" si="31"/>
        <v>16289943</v>
      </c>
      <c r="AP58" s="91">
        <f t="shared" si="42"/>
        <v>0.88346509254206718</v>
      </c>
      <c r="AQ58" s="91">
        <f t="shared" si="43"/>
        <v>0.88346509254206718</v>
      </c>
      <c r="AR58" s="91">
        <f t="shared" si="44"/>
        <v>0.88346509254206718</v>
      </c>
      <c r="AS58" s="91">
        <f t="shared" si="45"/>
        <v>0.88346509254206718</v>
      </c>
      <c r="AT58" s="91">
        <f t="shared" si="46"/>
        <v>0.88346509254206718</v>
      </c>
      <c r="AU58" s="91">
        <f t="shared" si="47"/>
        <v>0.88346509254206718</v>
      </c>
      <c r="AV58" s="30">
        <v>0</v>
      </c>
      <c r="AW58" s="30">
        <v>0</v>
      </c>
      <c r="AX58" s="27">
        <f t="shared" si="20"/>
        <v>8633172.2937409915</v>
      </c>
      <c r="AY58" s="27">
        <f t="shared" si="21"/>
        <v>14391596</v>
      </c>
      <c r="AZ58" s="27">
        <f t="shared" si="32"/>
        <v>14391596</v>
      </c>
      <c r="BA58" s="27">
        <f t="shared" si="22"/>
        <v>14391596</v>
      </c>
      <c r="BB58" s="27">
        <f t="shared" si="23"/>
        <v>14391596</v>
      </c>
      <c r="BC58" s="27">
        <f t="shared" si="24"/>
        <v>14391596</v>
      </c>
      <c r="BD58" s="27">
        <f t="shared" si="48"/>
        <v>14391596</v>
      </c>
      <c r="BM58" s="42"/>
      <c r="BN58" s="42"/>
      <c r="BO58" s="42"/>
      <c r="BP58" s="42"/>
      <c r="BQ58" s="42"/>
      <c r="BR58" s="42"/>
      <c r="BS58" s="42"/>
    </row>
    <row r="59" spans="1:71" ht="24.95" customHeight="1" x14ac:dyDescent="0.2">
      <c r="A59" s="1" t="s">
        <v>964</v>
      </c>
      <c r="B59" s="1">
        <v>2</v>
      </c>
      <c r="C59" s="7" t="s">
        <v>44</v>
      </c>
      <c r="D59" s="5" t="s">
        <v>78</v>
      </c>
      <c r="E59" s="1" t="s">
        <v>87</v>
      </c>
      <c r="F59" s="4" t="s">
        <v>88</v>
      </c>
      <c r="G59" s="4" t="s">
        <v>517</v>
      </c>
      <c r="H59" s="4" t="s">
        <v>518</v>
      </c>
      <c r="I59" s="4" t="s">
        <v>519</v>
      </c>
      <c r="J59" s="1" t="s">
        <v>322</v>
      </c>
      <c r="K59" s="4" t="s">
        <v>323</v>
      </c>
      <c r="L59" s="4" t="str">
        <f>J59&amp;K59</f>
        <v>2.1.3.2.Nacionālas nozīmes plūdu un krasta erozijas pasākumi</v>
      </c>
      <c r="M59" s="4" t="s">
        <v>802</v>
      </c>
      <c r="N59" s="4" t="s">
        <v>803</v>
      </c>
      <c r="O59" s="4" t="s">
        <v>804</v>
      </c>
      <c r="P59" s="5">
        <v>2</v>
      </c>
      <c r="Q59" s="5" t="str">
        <f>J59&amp;P59</f>
        <v>2.1.3.2.2</v>
      </c>
      <c r="R59" s="1" t="s">
        <v>43</v>
      </c>
      <c r="S59" s="13">
        <f>49230000-S58</f>
        <v>34838404</v>
      </c>
      <c r="T59" s="13">
        <f>57917649-16931290</f>
        <v>40986359</v>
      </c>
      <c r="U59" s="13">
        <f>T59-S59</f>
        <v>6147955</v>
      </c>
      <c r="V59" s="50">
        <f>S59/T59</f>
        <v>0.84999997194188437</v>
      </c>
      <c r="W59" s="40"/>
      <c r="X59" s="90">
        <v>0</v>
      </c>
      <c r="Y59" s="90">
        <v>0</v>
      </c>
      <c r="Z59" s="90">
        <v>3692250</v>
      </c>
      <c r="AA59" s="90">
        <v>4615312</v>
      </c>
      <c r="AB59" s="90">
        <v>5769140</v>
      </c>
      <c r="AC59" s="90">
        <v>7384500</v>
      </c>
      <c r="AD59" s="90">
        <v>9846000</v>
      </c>
      <c r="AE59" s="90">
        <v>3531202</v>
      </c>
      <c r="AF59" s="27">
        <f>W59+X59+Y59+Z59+AA59+AB59+AC59+AD59+AE59</f>
        <v>34838404</v>
      </c>
      <c r="AG59" s="27">
        <f>W59</f>
        <v>0</v>
      </c>
      <c r="AH59" s="27">
        <f t="shared" ref="AH59:AO59" si="49">AG59+X59</f>
        <v>0</v>
      </c>
      <c r="AI59" s="27">
        <f t="shared" si="49"/>
        <v>0</v>
      </c>
      <c r="AJ59" s="27">
        <f t="shared" si="49"/>
        <v>3692250</v>
      </c>
      <c r="AK59" s="27">
        <f t="shared" si="49"/>
        <v>8307562</v>
      </c>
      <c r="AL59" s="27">
        <f t="shared" si="49"/>
        <v>14076702</v>
      </c>
      <c r="AM59" s="27">
        <f t="shared" si="49"/>
        <v>21461202</v>
      </c>
      <c r="AN59" s="27">
        <f t="shared" si="49"/>
        <v>31307202</v>
      </c>
      <c r="AO59" s="27">
        <f t="shared" si="49"/>
        <v>34838404</v>
      </c>
      <c r="AP59" s="91">
        <f t="shared" si="42"/>
        <v>1</v>
      </c>
      <c r="AQ59" s="91">
        <f t="shared" si="43"/>
        <v>1</v>
      </c>
      <c r="AR59" s="91">
        <f t="shared" si="44"/>
        <v>1</v>
      </c>
      <c r="AS59" s="91">
        <f t="shared" si="45"/>
        <v>1</v>
      </c>
      <c r="AT59" s="91">
        <f t="shared" si="46"/>
        <v>1</v>
      </c>
      <c r="AU59" s="91">
        <f t="shared" si="47"/>
        <v>1</v>
      </c>
      <c r="AV59" s="30">
        <v>0</v>
      </c>
      <c r="AW59" s="30">
        <v>0</v>
      </c>
      <c r="AX59" s="27">
        <f t="shared" si="20"/>
        <v>0</v>
      </c>
      <c r="AY59" s="27">
        <f t="shared" si="21"/>
        <v>3692250</v>
      </c>
      <c r="AZ59" s="27">
        <f t="shared" si="32"/>
        <v>8307562</v>
      </c>
      <c r="BA59" s="27">
        <f t="shared" si="22"/>
        <v>14076702</v>
      </c>
      <c r="BB59" s="27">
        <f t="shared" si="23"/>
        <v>21461202</v>
      </c>
      <c r="BC59" s="27">
        <f t="shared" si="24"/>
        <v>31307202</v>
      </c>
      <c r="BD59" s="27">
        <f t="shared" si="48"/>
        <v>34838404</v>
      </c>
      <c r="BM59" s="42"/>
      <c r="BN59" s="42"/>
      <c r="BO59" s="42"/>
      <c r="BP59" s="42"/>
      <c r="BQ59" s="42"/>
      <c r="BR59" s="42"/>
      <c r="BS59" s="42"/>
    </row>
    <row r="60" spans="1:71" ht="24.95" customHeight="1" x14ac:dyDescent="0.2">
      <c r="A60" s="1" t="s">
        <v>960</v>
      </c>
      <c r="B60" s="1">
        <v>2</v>
      </c>
      <c r="C60" s="7" t="s">
        <v>44</v>
      </c>
      <c r="D60" s="4" t="s">
        <v>78</v>
      </c>
      <c r="E60" s="1" t="s">
        <v>87</v>
      </c>
      <c r="F60" s="4" t="s">
        <v>88</v>
      </c>
      <c r="G60" s="4" t="s">
        <v>517</v>
      </c>
      <c r="H60" s="4" t="s">
        <v>518</v>
      </c>
      <c r="I60" s="4" t="s">
        <v>519</v>
      </c>
      <c r="J60" s="1" t="s">
        <v>89</v>
      </c>
      <c r="K60" s="4" t="s">
        <v>90</v>
      </c>
      <c r="L60" s="4" t="str">
        <f t="shared" si="35"/>
        <v>2.1.3.3.Katastrofu risku mazināšanas pasākumi</v>
      </c>
      <c r="M60" s="4" t="s">
        <v>520</v>
      </c>
      <c r="N60" s="4" t="s">
        <v>90</v>
      </c>
      <c r="O60" s="4" t="s">
        <v>520</v>
      </c>
      <c r="P60" s="5">
        <v>1</v>
      </c>
      <c r="Q60" s="5" t="str">
        <f t="shared" si="36"/>
        <v>2.1.3.3.1</v>
      </c>
      <c r="R60" s="1" t="s">
        <v>43</v>
      </c>
      <c r="S60" s="67">
        <v>2741250</v>
      </c>
      <c r="T60" s="69">
        <v>3225000</v>
      </c>
      <c r="U60" s="68">
        <v>483750</v>
      </c>
      <c r="V60" s="50">
        <f t="shared" si="37"/>
        <v>0.85</v>
      </c>
      <c r="W60" s="40"/>
      <c r="X60" s="90">
        <v>0</v>
      </c>
      <c r="Y60" s="90">
        <v>3225000.0000000009</v>
      </c>
      <c r="Z60" s="90">
        <v>0</v>
      </c>
      <c r="AA60" s="90">
        <v>0</v>
      </c>
      <c r="AB60" s="90">
        <v>0</v>
      </c>
      <c r="AC60" s="90">
        <v>0</v>
      </c>
      <c r="AD60" s="90">
        <v>0</v>
      </c>
      <c r="AE60" s="90">
        <v>0</v>
      </c>
      <c r="AF60" s="27">
        <f t="shared" si="38"/>
        <v>3225000.0000000009</v>
      </c>
      <c r="AG60" s="27">
        <f t="shared" si="25"/>
        <v>0</v>
      </c>
      <c r="AH60" s="27">
        <f t="shared" si="39"/>
        <v>0</v>
      </c>
      <c r="AI60" s="27">
        <f t="shared" si="40"/>
        <v>3225000.0000000009</v>
      </c>
      <c r="AJ60" s="27">
        <f t="shared" si="26"/>
        <v>3225000.0000000009</v>
      </c>
      <c r="AK60" s="27">
        <f t="shared" si="27"/>
        <v>3225000.0000000009</v>
      </c>
      <c r="AL60" s="27">
        <f t="shared" si="28"/>
        <v>3225000.0000000009</v>
      </c>
      <c r="AM60" s="27">
        <f t="shared" si="29"/>
        <v>3225000.0000000009</v>
      </c>
      <c r="AN60" s="27">
        <f t="shared" si="30"/>
        <v>3225000.0000000009</v>
      </c>
      <c r="AO60" s="27">
        <f t="shared" si="31"/>
        <v>3225000.0000000009</v>
      </c>
      <c r="AP60" s="91">
        <v>0.50435846832197817</v>
      </c>
      <c r="AQ60" s="91">
        <v>0.46991464047737752</v>
      </c>
      <c r="AR60" s="91">
        <v>0.54455166330727101</v>
      </c>
      <c r="AS60" s="91">
        <v>0.68869228476477917</v>
      </c>
      <c r="AT60" s="91">
        <v>0.78416684405807557</v>
      </c>
      <c r="AU60" s="91">
        <v>0.82817599772856554</v>
      </c>
      <c r="AV60" s="30">
        <v>0</v>
      </c>
      <c r="AW60" s="30">
        <v>0</v>
      </c>
      <c r="AX60" s="27">
        <f t="shared" si="20"/>
        <v>1626556.06033838</v>
      </c>
      <c r="AY60" s="27">
        <f t="shared" si="21"/>
        <v>1515474.715539543</v>
      </c>
      <c r="AZ60" s="27">
        <f t="shared" si="32"/>
        <v>1756179.1141659494</v>
      </c>
      <c r="BA60" s="27">
        <f t="shared" si="22"/>
        <v>2221032.6183664133</v>
      </c>
      <c r="BB60" s="27">
        <f t="shared" si="23"/>
        <v>2528938.0720872944</v>
      </c>
      <c r="BC60" s="27">
        <f t="shared" si="24"/>
        <v>2670867.5926746246</v>
      </c>
      <c r="BD60" s="27">
        <f t="shared" ref="BD60:BD81" si="50">S60</f>
        <v>2741250</v>
      </c>
      <c r="BM60" s="42"/>
      <c r="BN60" s="42"/>
      <c r="BO60" s="42"/>
      <c r="BP60" s="42"/>
      <c r="BQ60" s="42"/>
      <c r="BR60" s="42"/>
      <c r="BS60" s="42"/>
    </row>
    <row r="61" spans="1:71" ht="24.95" customHeight="1" x14ac:dyDescent="0.2">
      <c r="A61" s="1" t="s">
        <v>960</v>
      </c>
      <c r="B61" s="1">
        <v>2</v>
      </c>
      <c r="C61" s="7" t="s">
        <v>44</v>
      </c>
      <c r="D61" s="4" t="s">
        <v>78</v>
      </c>
      <c r="E61" s="1" t="s">
        <v>87</v>
      </c>
      <c r="F61" s="4" t="s">
        <v>88</v>
      </c>
      <c r="G61" s="4" t="s">
        <v>517</v>
      </c>
      <c r="H61" s="4" t="s">
        <v>518</v>
      </c>
      <c r="I61" s="4" t="s">
        <v>519</v>
      </c>
      <c r="J61" s="1" t="s">
        <v>89</v>
      </c>
      <c r="K61" s="4" t="s">
        <v>90</v>
      </c>
      <c r="L61" s="4" t="str">
        <f t="shared" si="35"/>
        <v>2.1.3.3.Katastrofu risku mazināšanas pasākumi</v>
      </c>
      <c r="M61" s="4" t="s">
        <v>520</v>
      </c>
      <c r="N61" s="4" t="s">
        <v>90</v>
      </c>
      <c r="O61" s="4" t="s">
        <v>520</v>
      </c>
      <c r="P61" s="5">
        <v>2</v>
      </c>
      <c r="Q61" s="5" t="str">
        <f t="shared" si="36"/>
        <v>2.1.3.3.2</v>
      </c>
      <c r="R61" s="1" t="s">
        <v>43</v>
      </c>
      <c r="S61" s="67">
        <v>1912500</v>
      </c>
      <c r="T61" s="69">
        <v>2250000</v>
      </c>
      <c r="U61" s="68">
        <v>337500</v>
      </c>
      <c r="V61" s="50">
        <f t="shared" si="37"/>
        <v>0.85</v>
      </c>
      <c r="W61" s="40"/>
      <c r="X61" s="90">
        <v>0</v>
      </c>
      <c r="Y61" s="90">
        <v>2250000</v>
      </c>
      <c r="Z61" s="90">
        <v>0</v>
      </c>
      <c r="AA61" s="90">
        <v>0</v>
      </c>
      <c r="AB61" s="90">
        <v>0</v>
      </c>
      <c r="AC61" s="90">
        <v>0</v>
      </c>
      <c r="AD61" s="90">
        <v>0</v>
      </c>
      <c r="AE61" s="90">
        <v>0</v>
      </c>
      <c r="AF61" s="27">
        <f t="shared" si="38"/>
        <v>2250000</v>
      </c>
      <c r="AG61" s="27">
        <f t="shared" si="25"/>
        <v>0</v>
      </c>
      <c r="AH61" s="27">
        <f t="shared" si="39"/>
        <v>0</v>
      </c>
      <c r="AI61" s="27">
        <f t="shared" si="40"/>
        <v>2250000</v>
      </c>
      <c r="AJ61" s="27">
        <f t="shared" si="26"/>
        <v>2250000</v>
      </c>
      <c r="AK61" s="27">
        <f t="shared" si="27"/>
        <v>2250000</v>
      </c>
      <c r="AL61" s="27">
        <f t="shared" si="28"/>
        <v>2250000</v>
      </c>
      <c r="AM61" s="27">
        <f t="shared" si="29"/>
        <v>2250000</v>
      </c>
      <c r="AN61" s="27">
        <f t="shared" si="30"/>
        <v>2250000</v>
      </c>
      <c r="AO61" s="27">
        <f t="shared" si="31"/>
        <v>2250000</v>
      </c>
      <c r="AP61" s="91">
        <v>0.50435846832197817</v>
      </c>
      <c r="AQ61" s="91">
        <v>0.46991464047737752</v>
      </c>
      <c r="AR61" s="91">
        <v>0.54455166330727101</v>
      </c>
      <c r="AS61" s="91">
        <v>0.68869228476477917</v>
      </c>
      <c r="AT61" s="91">
        <v>0.78416684405807557</v>
      </c>
      <c r="AU61" s="91">
        <v>0.82817599772856554</v>
      </c>
      <c r="AV61" s="30">
        <v>0</v>
      </c>
      <c r="AW61" s="30">
        <v>0</v>
      </c>
      <c r="AX61" s="27">
        <f t="shared" si="20"/>
        <v>1134806.553724451</v>
      </c>
      <c r="AY61" s="27">
        <f t="shared" si="21"/>
        <v>1057307.9410740994</v>
      </c>
      <c r="AZ61" s="27">
        <f t="shared" si="32"/>
        <v>1225241.2424413597</v>
      </c>
      <c r="BA61" s="27">
        <f t="shared" si="22"/>
        <v>1549557.6407207532</v>
      </c>
      <c r="BB61" s="27">
        <f t="shared" si="23"/>
        <v>1764375.3991306701</v>
      </c>
      <c r="BC61" s="27">
        <f t="shared" si="24"/>
        <v>1863395.9948892724</v>
      </c>
      <c r="BD61" s="27">
        <f t="shared" si="50"/>
        <v>1912500</v>
      </c>
      <c r="BM61" s="42"/>
      <c r="BN61" s="42"/>
      <c r="BO61" s="42"/>
      <c r="BP61" s="42"/>
      <c r="BQ61" s="42"/>
      <c r="BR61" s="42"/>
      <c r="BS61" s="42"/>
    </row>
    <row r="62" spans="1:71" ht="24.95" customHeight="1" x14ac:dyDescent="0.2">
      <c r="A62" s="1" t="s">
        <v>960</v>
      </c>
      <c r="B62" s="1">
        <v>2</v>
      </c>
      <c r="C62" s="7" t="s">
        <v>44</v>
      </c>
      <c r="D62" s="4" t="s">
        <v>78</v>
      </c>
      <c r="E62" s="1" t="s">
        <v>87</v>
      </c>
      <c r="F62" s="4" t="s">
        <v>88</v>
      </c>
      <c r="G62" s="4" t="s">
        <v>517</v>
      </c>
      <c r="H62" s="4" t="s">
        <v>518</v>
      </c>
      <c r="I62" s="4" t="s">
        <v>519</v>
      </c>
      <c r="J62" s="1" t="s">
        <v>89</v>
      </c>
      <c r="K62" s="4" t="s">
        <v>90</v>
      </c>
      <c r="L62" s="4" t="str">
        <f t="shared" si="35"/>
        <v>2.1.3.3.Katastrofu risku mazināšanas pasākumi</v>
      </c>
      <c r="M62" s="4" t="s">
        <v>520</v>
      </c>
      <c r="N62" s="4" t="s">
        <v>90</v>
      </c>
      <c r="O62" s="4" t="s">
        <v>520</v>
      </c>
      <c r="P62" s="5">
        <v>3</v>
      </c>
      <c r="Q62" s="5" t="str">
        <f t="shared" si="36"/>
        <v>2.1.3.3.3</v>
      </c>
      <c r="R62" s="1" t="s">
        <v>43</v>
      </c>
      <c r="S62" s="67">
        <v>43569345.248309925</v>
      </c>
      <c r="T62" s="69">
        <v>51258053.233305797</v>
      </c>
      <c r="U62" s="68">
        <v>7688707.9849958681</v>
      </c>
      <c r="V62" s="50">
        <f t="shared" si="37"/>
        <v>0.85</v>
      </c>
      <c r="W62" s="40"/>
      <c r="X62" s="90">
        <v>187913.15</v>
      </c>
      <c r="Y62" s="90">
        <v>5535168.8541528927</v>
      </c>
      <c r="Z62" s="90">
        <v>6806628.0966528924</v>
      </c>
      <c r="AA62" s="90">
        <v>11902624.855</v>
      </c>
      <c r="AB62" s="90">
        <v>11050129.41477273</v>
      </c>
      <c r="AC62" s="90">
        <v>15775588.862727275</v>
      </c>
      <c r="AD62" s="90">
        <v>0</v>
      </c>
      <c r="AE62" s="90">
        <v>0</v>
      </c>
      <c r="AF62" s="27">
        <f t="shared" si="38"/>
        <v>51258053.23330579</v>
      </c>
      <c r="AG62" s="27">
        <f t="shared" si="25"/>
        <v>0</v>
      </c>
      <c r="AH62" s="27">
        <f t="shared" si="39"/>
        <v>187913.15</v>
      </c>
      <c r="AI62" s="27">
        <f t="shared" si="40"/>
        <v>5723082.0041528931</v>
      </c>
      <c r="AJ62" s="27">
        <f t="shared" si="26"/>
        <v>12529710.100805786</v>
      </c>
      <c r="AK62" s="27">
        <f t="shared" si="27"/>
        <v>24432334.955805786</v>
      </c>
      <c r="AL62" s="27">
        <f t="shared" si="28"/>
        <v>35482464.370578513</v>
      </c>
      <c r="AM62" s="27">
        <f t="shared" si="29"/>
        <v>51258053.23330579</v>
      </c>
      <c r="AN62" s="27">
        <f t="shared" si="30"/>
        <v>51258053.23330579</v>
      </c>
      <c r="AO62" s="27">
        <f t="shared" si="31"/>
        <v>51258053.23330579</v>
      </c>
      <c r="AP62" s="91">
        <v>0.50435846832197817</v>
      </c>
      <c r="AQ62" s="91">
        <v>0.46991464047737752</v>
      </c>
      <c r="AR62" s="91">
        <v>0.54455166330727101</v>
      </c>
      <c r="AS62" s="91">
        <v>0.68869228476477917</v>
      </c>
      <c r="AT62" s="91">
        <v>0.78416684405807557</v>
      </c>
      <c r="AU62" s="91">
        <v>0.82817599772856554</v>
      </c>
      <c r="AV62" s="30">
        <v>0</v>
      </c>
      <c r="AW62" s="30">
        <v>0</v>
      </c>
      <c r="AX62" s="27">
        <f t="shared" si="20"/>
        <v>2886484.8736956301</v>
      </c>
      <c r="AY62" s="27">
        <f t="shared" si="21"/>
        <v>5887894.2173059164</v>
      </c>
      <c r="AZ62" s="27">
        <f t="shared" si="32"/>
        <v>13304668.638664421</v>
      </c>
      <c r="BA62" s="27">
        <f t="shared" si="22"/>
        <v>24436499.456458587</v>
      </c>
      <c r="BB62" s="27">
        <f t="shared" si="23"/>
        <v>40194865.836522236</v>
      </c>
      <c r="BC62" s="27">
        <f t="shared" si="24"/>
        <v>42450689.37811695</v>
      </c>
      <c r="BD62" s="27">
        <f t="shared" si="50"/>
        <v>43569345.248309925</v>
      </c>
      <c r="BM62" s="42"/>
      <c r="BN62" s="42"/>
      <c r="BO62" s="42"/>
      <c r="BP62" s="42"/>
      <c r="BQ62" s="42"/>
      <c r="BR62" s="42"/>
      <c r="BS62" s="42"/>
    </row>
    <row r="63" spans="1:71" ht="24.95" customHeight="1" x14ac:dyDescent="0.2">
      <c r="A63" s="1" t="s">
        <v>960</v>
      </c>
      <c r="B63" s="1">
        <v>2</v>
      </c>
      <c r="C63" s="7" t="s">
        <v>44</v>
      </c>
      <c r="D63" s="4" t="s">
        <v>78</v>
      </c>
      <c r="E63" s="1" t="s">
        <v>87</v>
      </c>
      <c r="F63" s="4" t="s">
        <v>88</v>
      </c>
      <c r="G63" s="4" t="s">
        <v>517</v>
      </c>
      <c r="H63" s="4" t="s">
        <v>518</v>
      </c>
      <c r="I63" s="4" t="s">
        <v>519</v>
      </c>
      <c r="J63" s="1" t="s">
        <v>89</v>
      </c>
      <c r="K63" s="4" t="s">
        <v>90</v>
      </c>
      <c r="L63" s="4" t="str">
        <f t="shared" si="35"/>
        <v>2.1.3.3.Katastrofu risku mazināšanas pasākumi</v>
      </c>
      <c r="M63" s="4" t="s">
        <v>520</v>
      </c>
      <c r="N63" s="4" t="s">
        <v>90</v>
      </c>
      <c r="O63" s="4" t="s">
        <v>520</v>
      </c>
      <c r="P63" s="5">
        <v>4</v>
      </c>
      <c r="Q63" s="5" t="str">
        <f t="shared" si="36"/>
        <v>2.1.3.3.4</v>
      </c>
      <c r="R63" s="1" t="s">
        <v>43</v>
      </c>
      <c r="S63" s="67">
        <v>287555</v>
      </c>
      <c r="T63" s="67">
        <v>338300</v>
      </c>
      <c r="U63" s="67">
        <v>50745</v>
      </c>
      <c r="V63" s="50">
        <f t="shared" si="37"/>
        <v>0.85</v>
      </c>
      <c r="W63" s="40"/>
      <c r="X63" s="90">
        <v>0</v>
      </c>
      <c r="Y63" s="90">
        <v>0</v>
      </c>
      <c r="Z63" s="90">
        <v>0</v>
      </c>
      <c r="AA63" s="90">
        <v>88432.808968842874</v>
      </c>
      <c r="AB63" s="90">
        <v>117265.95407679641</v>
      </c>
      <c r="AC63" s="90">
        <v>62841.996918717428</v>
      </c>
      <c r="AD63" s="90">
        <v>34879.620017821639</v>
      </c>
      <c r="AE63" s="90">
        <v>34879.620017821639</v>
      </c>
      <c r="AF63" s="27">
        <f t="shared" si="38"/>
        <v>338300</v>
      </c>
      <c r="AG63" s="27">
        <f t="shared" si="25"/>
        <v>0</v>
      </c>
      <c r="AH63" s="27">
        <f t="shared" si="39"/>
        <v>0</v>
      </c>
      <c r="AI63" s="27">
        <f t="shared" si="40"/>
        <v>0</v>
      </c>
      <c r="AJ63" s="27">
        <f t="shared" si="26"/>
        <v>0</v>
      </c>
      <c r="AK63" s="27">
        <f t="shared" si="27"/>
        <v>88432.808968842874</v>
      </c>
      <c r="AL63" s="27">
        <f t="shared" si="28"/>
        <v>205698.76304563927</v>
      </c>
      <c r="AM63" s="27">
        <f t="shared" si="29"/>
        <v>268540.75996435666</v>
      </c>
      <c r="AN63" s="27">
        <f t="shared" si="30"/>
        <v>303420.37998217833</v>
      </c>
      <c r="AO63" s="27">
        <f t="shared" si="31"/>
        <v>338300</v>
      </c>
      <c r="AP63" s="91">
        <v>0.50435846832197817</v>
      </c>
      <c r="AQ63" s="91">
        <v>0.46991464047737752</v>
      </c>
      <c r="AR63" s="91">
        <v>0.54455166330727101</v>
      </c>
      <c r="AS63" s="91">
        <v>0.68869228476477917</v>
      </c>
      <c r="AT63" s="91">
        <v>0.78416684405807557</v>
      </c>
      <c r="AU63" s="91">
        <v>0.82817599772856554</v>
      </c>
      <c r="AV63" s="30">
        <v>0</v>
      </c>
      <c r="AW63" s="30">
        <v>0</v>
      </c>
      <c r="AX63" s="27">
        <f t="shared" si="20"/>
        <v>0</v>
      </c>
      <c r="AY63" s="27">
        <f t="shared" si="21"/>
        <v>0</v>
      </c>
      <c r="AZ63" s="27">
        <f t="shared" si="32"/>
        <v>48156.233214917542</v>
      </c>
      <c r="BA63" s="27">
        <f t="shared" si="22"/>
        <v>141663.15109519023</v>
      </c>
      <c r="BB63" s="27">
        <f t="shared" si="23"/>
        <v>210580.76024220677</v>
      </c>
      <c r="BC63" s="27">
        <f t="shared" si="24"/>
        <v>251285.475922921</v>
      </c>
      <c r="BD63" s="27">
        <f t="shared" si="50"/>
        <v>287555</v>
      </c>
      <c r="BM63" s="42"/>
      <c r="BN63" s="42"/>
      <c r="BO63" s="42"/>
      <c r="BP63" s="42"/>
      <c r="BQ63" s="42"/>
      <c r="BR63" s="42"/>
      <c r="BS63" s="42"/>
    </row>
    <row r="64" spans="1:71" ht="24.95" customHeight="1" x14ac:dyDescent="0.2">
      <c r="A64" s="1" t="s">
        <v>960</v>
      </c>
      <c r="B64" s="1">
        <v>2</v>
      </c>
      <c r="C64" s="7" t="s">
        <v>44</v>
      </c>
      <c r="D64" s="4" t="s">
        <v>78</v>
      </c>
      <c r="E64" s="1" t="s">
        <v>87</v>
      </c>
      <c r="F64" s="4" t="s">
        <v>88</v>
      </c>
      <c r="G64" s="4" t="s">
        <v>517</v>
      </c>
      <c r="H64" s="4" t="s">
        <v>518</v>
      </c>
      <c r="I64" s="4" t="s">
        <v>519</v>
      </c>
      <c r="J64" s="1" t="s">
        <v>89</v>
      </c>
      <c r="K64" s="4" t="s">
        <v>90</v>
      </c>
      <c r="L64" s="4" t="s">
        <v>1007</v>
      </c>
      <c r="M64" s="4" t="s">
        <v>520</v>
      </c>
      <c r="N64" s="4" t="s">
        <v>90</v>
      </c>
      <c r="O64" s="4" t="s">
        <v>520</v>
      </c>
      <c r="P64" s="5">
        <v>5</v>
      </c>
      <c r="Q64" s="5" t="s">
        <v>1065</v>
      </c>
      <c r="R64" s="1" t="s">
        <v>43</v>
      </c>
      <c r="S64" s="67">
        <v>6583525.7516900748</v>
      </c>
      <c r="T64" s="67">
        <v>7745324.916694209</v>
      </c>
      <c r="U64" s="67">
        <v>1161799.1650041342</v>
      </c>
      <c r="V64" s="50">
        <v>0.85</v>
      </c>
      <c r="W64" s="40"/>
      <c r="X64" s="90"/>
      <c r="Y64" s="90"/>
      <c r="Z64" s="90"/>
      <c r="AA64" s="90">
        <v>2773148</v>
      </c>
      <c r="AB64" s="90">
        <v>2532675.4905731962</v>
      </c>
      <c r="AC64" s="90">
        <v>1251874.0875502992</v>
      </c>
      <c r="AD64" s="90">
        <v>593814</v>
      </c>
      <c r="AE64" s="90">
        <v>593814</v>
      </c>
      <c r="AF64" s="27">
        <f>W64+X64+Y64+Z64+AA64+AB64+AC64+AD64+AE64</f>
        <v>7745325.578123495</v>
      </c>
      <c r="AG64" s="27">
        <f>W64</f>
        <v>0</v>
      </c>
      <c r="AH64" s="27">
        <f t="shared" ref="AH64:AO64" si="51">AG64+X64</f>
        <v>0</v>
      </c>
      <c r="AI64" s="27">
        <f t="shared" si="51"/>
        <v>0</v>
      </c>
      <c r="AJ64" s="27">
        <f t="shared" si="51"/>
        <v>0</v>
      </c>
      <c r="AK64" s="27">
        <f t="shared" si="51"/>
        <v>2773148</v>
      </c>
      <c r="AL64" s="27">
        <f t="shared" si="51"/>
        <v>5305823.4905731957</v>
      </c>
      <c r="AM64" s="27">
        <f t="shared" si="51"/>
        <v>6557697.578123495</v>
      </c>
      <c r="AN64" s="27">
        <f t="shared" si="51"/>
        <v>7151511.578123495</v>
      </c>
      <c r="AO64" s="27">
        <f t="shared" si="51"/>
        <v>7745325.578123495</v>
      </c>
      <c r="AP64" s="91">
        <v>0.50435846832197817</v>
      </c>
      <c r="AQ64" s="91">
        <v>0.46991464047737752</v>
      </c>
      <c r="AR64" s="91">
        <v>0.54455166330727101</v>
      </c>
      <c r="AS64" s="91">
        <v>0.68869228476477917</v>
      </c>
      <c r="AT64" s="91">
        <v>0.78416684405807557</v>
      </c>
      <c r="AU64" s="91">
        <v>0.82817599772856554</v>
      </c>
      <c r="AV64" s="30">
        <v>0</v>
      </c>
      <c r="AW64" s="30">
        <v>0</v>
      </c>
      <c r="AX64" s="27">
        <f t="shared" si="20"/>
        <v>0</v>
      </c>
      <c r="AY64" s="27">
        <f t="shared" si="21"/>
        <v>0</v>
      </c>
      <c r="AZ64" s="27">
        <v>1049422.9724807465</v>
      </c>
      <c r="BA64" s="27">
        <v>3071435.0564149627</v>
      </c>
      <c r="BB64" s="27">
        <v>4478911.3698966177</v>
      </c>
      <c r="BC64" s="27">
        <v>5572384.9178737774</v>
      </c>
      <c r="BD64" s="27">
        <v>6583525.7516900748</v>
      </c>
      <c r="BM64" s="42"/>
      <c r="BN64" s="42"/>
      <c r="BO64" s="42"/>
      <c r="BP64" s="42"/>
      <c r="BQ64" s="42"/>
      <c r="BR64" s="42"/>
      <c r="BS64" s="42"/>
    </row>
    <row r="65" spans="1:71" ht="24.95" customHeight="1" x14ac:dyDescent="0.2">
      <c r="A65" s="1" t="s">
        <v>957</v>
      </c>
      <c r="B65" s="1">
        <v>2</v>
      </c>
      <c r="C65" s="7" t="s">
        <v>44</v>
      </c>
      <c r="D65" s="4" t="s">
        <v>78</v>
      </c>
      <c r="E65" s="1" t="s">
        <v>58</v>
      </c>
      <c r="F65" s="4" t="s">
        <v>81</v>
      </c>
      <c r="G65" s="4" t="s">
        <v>486</v>
      </c>
      <c r="H65" s="4" t="s">
        <v>487</v>
      </c>
      <c r="I65" s="4" t="s">
        <v>488</v>
      </c>
      <c r="J65" s="5" t="str">
        <f>E65&amp;"0"</f>
        <v>2.1.4.0</v>
      </c>
      <c r="K65" s="5" t="str">
        <f>H65</f>
        <v xml:space="preserve">Ssaules un cita atjaunojamā elektroenerģija </v>
      </c>
      <c r="L65" s="4" t="str">
        <f t="shared" si="35"/>
        <v xml:space="preserve">2.1.4.0Ssaules un cita atjaunojamā elektroenerģija </v>
      </c>
      <c r="M65" s="4"/>
      <c r="N65" s="4" t="s">
        <v>42</v>
      </c>
      <c r="O65" s="4"/>
      <c r="P65" s="5" t="s">
        <v>42</v>
      </c>
      <c r="Q65" s="5" t="str">
        <f t="shared" si="36"/>
        <v>2.1.4.0_</v>
      </c>
      <c r="R65" s="1" t="s">
        <v>43</v>
      </c>
      <c r="S65" s="69">
        <v>19966500</v>
      </c>
      <c r="T65" s="69">
        <v>23490000</v>
      </c>
      <c r="U65" s="69">
        <v>3523500</v>
      </c>
      <c r="V65" s="50">
        <f t="shared" si="37"/>
        <v>0.85</v>
      </c>
      <c r="W65" s="40"/>
      <c r="X65" s="90">
        <v>0</v>
      </c>
      <c r="Y65" s="90">
        <v>8290588.2352941176</v>
      </c>
      <c r="Z65" s="90">
        <v>1151355.294117647</v>
      </c>
      <c r="AA65" s="90">
        <v>2674981</v>
      </c>
      <c r="AB65" s="90">
        <v>4165666.1176470593</v>
      </c>
      <c r="AC65" s="90">
        <v>4140874.1176470593</v>
      </c>
      <c r="AD65" s="90">
        <v>3066535.2352941185</v>
      </c>
      <c r="AE65" s="90">
        <v>0</v>
      </c>
      <c r="AF65" s="27">
        <f t="shared" si="38"/>
        <v>23490000</v>
      </c>
      <c r="AG65" s="27">
        <f t="shared" si="25"/>
        <v>0</v>
      </c>
      <c r="AH65" s="27">
        <f t="shared" si="39"/>
        <v>0</v>
      </c>
      <c r="AI65" s="27">
        <f t="shared" si="40"/>
        <v>8290588.2352941176</v>
      </c>
      <c r="AJ65" s="27">
        <f t="shared" si="26"/>
        <v>9441943.5294117648</v>
      </c>
      <c r="AK65" s="27">
        <f t="shared" si="27"/>
        <v>12116924.529411765</v>
      </c>
      <c r="AL65" s="27">
        <f t="shared" si="28"/>
        <v>16282590.647058824</v>
      </c>
      <c r="AM65" s="27">
        <f t="shared" si="29"/>
        <v>20423464.764705881</v>
      </c>
      <c r="AN65" s="27">
        <f t="shared" si="30"/>
        <v>23490000</v>
      </c>
      <c r="AO65" s="27">
        <f t="shared" si="31"/>
        <v>23490000</v>
      </c>
      <c r="AP65" s="91">
        <v>0.50435846832197817</v>
      </c>
      <c r="AQ65" s="91">
        <v>0.46991464047737752</v>
      </c>
      <c r="AR65" s="91">
        <v>0.54455166330727101</v>
      </c>
      <c r="AS65" s="91">
        <v>0.68869228476477917</v>
      </c>
      <c r="AT65" s="91">
        <v>0.78416684405807557</v>
      </c>
      <c r="AU65" s="91">
        <v>0.82817599772856554</v>
      </c>
      <c r="AV65" s="30">
        <v>0</v>
      </c>
      <c r="AW65" s="30">
        <v>0</v>
      </c>
      <c r="AX65" s="27">
        <f t="shared" si="20"/>
        <v>4181428.3838411532</v>
      </c>
      <c r="AY65" s="27">
        <f t="shared" si="21"/>
        <v>4436907.4990312308</v>
      </c>
      <c r="AZ65" s="27">
        <f t="shared" si="32"/>
        <v>6598291.406659849</v>
      </c>
      <c r="BA65" s="27">
        <f t="shared" si="22"/>
        <v>11213694.554612566</v>
      </c>
      <c r="BB65" s="27">
        <f t="shared" si="23"/>
        <v>16015403.909270719</v>
      </c>
      <c r="BC65" s="27">
        <f t="shared" si="24"/>
        <v>19453854.186644003</v>
      </c>
      <c r="BD65" s="27">
        <f t="shared" si="50"/>
        <v>19966500</v>
      </c>
      <c r="BM65" s="42"/>
      <c r="BN65" s="42"/>
      <c r="BO65" s="42"/>
      <c r="BP65" s="42"/>
      <c r="BQ65" s="42"/>
      <c r="BR65" s="42"/>
      <c r="BS65" s="42"/>
    </row>
    <row r="66" spans="1:71" ht="24.95" customHeight="1" x14ac:dyDescent="0.2">
      <c r="A66" s="1" t="s">
        <v>964</v>
      </c>
      <c r="B66" s="1">
        <v>2</v>
      </c>
      <c r="C66" s="7" t="s">
        <v>324</v>
      </c>
      <c r="D66" s="5" t="s">
        <v>325</v>
      </c>
      <c r="E66" s="1" t="s">
        <v>326</v>
      </c>
      <c r="F66" s="4" t="s">
        <v>327</v>
      </c>
      <c r="G66" s="4" t="s">
        <v>909</v>
      </c>
      <c r="H66" s="4" t="s">
        <v>911</v>
      </c>
      <c r="I66" s="4" t="s">
        <v>787</v>
      </c>
      <c r="J66" s="1" t="s">
        <v>332</v>
      </c>
      <c r="K66" s="4" t="s">
        <v>333</v>
      </c>
      <c r="L66" s="4" t="str">
        <f t="shared" si="35"/>
        <v>2.2.1.1.Notekūdeņu un to dūņu apsaimniekošanas sistēmas attīstība piesārņojuma samazināšanai</v>
      </c>
      <c r="M66" s="22" t="s">
        <v>936</v>
      </c>
      <c r="N66" s="4" t="s">
        <v>805</v>
      </c>
      <c r="O66" s="4" t="s">
        <v>806</v>
      </c>
      <c r="P66" s="5">
        <v>1</v>
      </c>
      <c r="Q66" s="5" t="str">
        <f t="shared" si="36"/>
        <v>2.2.1.1.1</v>
      </c>
      <c r="R66" s="1" t="s">
        <v>43</v>
      </c>
      <c r="S66" s="13">
        <v>51559916</v>
      </c>
      <c r="T66" s="13">
        <v>60658725</v>
      </c>
      <c r="U66" s="13">
        <v>9098809</v>
      </c>
      <c r="V66" s="50">
        <f t="shared" si="37"/>
        <v>0.84999999587858133</v>
      </c>
      <c r="W66" s="40"/>
      <c r="X66" s="90">
        <v>0</v>
      </c>
      <c r="Y66" s="90">
        <v>0</v>
      </c>
      <c r="Z66" s="90">
        <v>7733987</v>
      </c>
      <c r="AA66" s="90">
        <v>5155991.6000000006</v>
      </c>
      <c r="AB66" s="90">
        <v>7733987.4999999991</v>
      </c>
      <c r="AC66" s="90">
        <v>10311983.300000001</v>
      </c>
      <c r="AD66" s="90">
        <v>12889979.1</v>
      </c>
      <c r="AE66" s="90">
        <v>6187171.3517832402</v>
      </c>
      <c r="AF66" s="27">
        <f t="shared" si="38"/>
        <v>50013099.851783238</v>
      </c>
      <c r="AG66" s="27">
        <f t="shared" si="25"/>
        <v>0</v>
      </c>
      <c r="AH66" s="27">
        <f t="shared" si="39"/>
        <v>0</v>
      </c>
      <c r="AI66" s="27">
        <f t="shared" si="40"/>
        <v>0</v>
      </c>
      <c r="AJ66" s="27">
        <f t="shared" si="26"/>
        <v>7733987</v>
      </c>
      <c r="AK66" s="27">
        <f t="shared" si="27"/>
        <v>12889978.600000001</v>
      </c>
      <c r="AL66" s="27">
        <f t="shared" si="28"/>
        <v>20623966.100000001</v>
      </c>
      <c r="AM66" s="27">
        <f t="shared" si="29"/>
        <v>30935949.400000002</v>
      </c>
      <c r="AN66" s="27">
        <f t="shared" si="30"/>
        <v>43825928.5</v>
      </c>
      <c r="AO66" s="27">
        <f t="shared" si="31"/>
        <v>50013099.851783238</v>
      </c>
      <c r="AP66" s="91">
        <f t="shared" ref="AP66:AP81" si="52">S66/AF66</f>
        <v>1.0309282198624128</v>
      </c>
      <c r="AQ66" s="91">
        <f t="shared" ref="AQ66:AQ81" si="53">S66/AF66</f>
        <v>1.0309282198624128</v>
      </c>
      <c r="AR66" s="91">
        <f t="shared" ref="AR66:AR81" si="54">S66/AF66</f>
        <v>1.0309282198624128</v>
      </c>
      <c r="AS66" s="91">
        <f t="shared" ref="AS66:AS81" si="55">S66/AF66</f>
        <v>1.0309282198624128</v>
      </c>
      <c r="AT66" s="91">
        <f t="shared" ref="AT66:AT81" si="56">S66/AF66</f>
        <v>1.0309282198624128</v>
      </c>
      <c r="AU66" s="91">
        <f t="shared" ref="AU66:AU81" si="57">S66/AF66</f>
        <v>1.0309282198624128</v>
      </c>
      <c r="AV66" s="30">
        <v>0</v>
      </c>
      <c r="AW66" s="30">
        <v>0</v>
      </c>
      <c r="AX66" s="27">
        <f>IF(AI66*AP66&gt;S66,S66,AI66*AP66)</f>
        <v>0</v>
      </c>
      <c r="AY66" s="27">
        <f t="shared" ref="AY66" si="58">IF(AJ66*AQ66&gt;S66,S66,AJ66*AQ66)</f>
        <v>7973185.4503490422</v>
      </c>
      <c r="AZ66" s="27">
        <f t="shared" ref="AZ66" si="59">IF(AK66*AR66&gt;S66,S66,AK66*AR66)</f>
        <v>13288642.692162598</v>
      </c>
      <c r="BA66" s="27">
        <f t="shared" ref="BA66" si="60">IF(AL66*AS66&gt;S66,S66,AL66*AS66)</f>
        <v>21261828.657975748</v>
      </c>
      <c r="BB66" s="27">
        <f t="shared" ref="BB66" si="61">IF(AM66*AT66&gt;S66,S66,AM66*AT66)</f>
        <v>31892743.244695678</v>
      </c>
      <c r="BC66" s="27">
        <f t="shared" ref="BC66" si="62">IF(AN66*AU66&gt;S66,S66,AN66*AU66)</f>
        <v>45181386.452322386</v>
      </c>
      <c r="BD66" s="27">
        <f>S66</f>
        <v>51559916</v>
      </c>
      <c r="BM66" s="42"/>
      <c r="BN66" s="42"/>
      <c r="BO66" s="42"/>
      <c r="BP66" s="42"/>
      <c r="BQ66" s="42"/>
      <c r="BR66" s="42"/>
      <c r="BS66" s="42"/>
    </row>
    <row r="67" spans="1:71" ht="24.95" customHeight="1" x14ac:dyDescent="0.2">
      <c r="A67" s="1" t="s">
        <v>964</v>
      </c>
      <c r="B67" s="1">
        <v>2</v>
      </c>
      <c r="C67" s="7" t="s">
        <v>324</v>
      </c>
      <c r="D67" s="5" t="s">
        <v>325</v>
      </c>
      <c r="E67" s="1" t="s">
        <v>326</v>
      </c>
      <c r="F67" s="4" t="s">
        <v>327</v>
      </c>
      <c r="G67" s="4" t="s">
        <v>786</v>
      </c>
      <c r="H67" s="4" t="s">
        <v>911</v>
      </c>
      <c r="I67" s="4" t="s">
        <v>787</v>
      </c>
      <c r="J67" s="1" t="s">
        <v>332</v>
      </c>
      <c r="K67" s="4" t="s">
        <v>333</v>
      </c>
      <c r="L67" s="4" t="str">
        <f t="shared" si="35"/>
        <v>2.2.1.1.Notekūdeņu un to dūņu apsaimniekošanas sistēmas attīstība piesārņojuma samazināšanai</v>
      </c>
      <c r="M67" s="22" t="s">
        <v>936</v>
      </c>
      <c r="N67" s="4" t="s">
        <v>805</v>
      </c>
      <c r="O67" s="4" t="s">
        <v>806</v>
      </c>
      <c r="P67" s="5">
        <v>2</v>
      </c>
      <c r="Q67" s="5" t="str">
        <f t="shared" si="36"/>
        <v>2.2.1.1.2</v>
      </c>
      <c r="R67" s="1" t="s">
        <v>43</v>
      </c>
      <c r="S67" s="13">
        <v>22600084</v>
      </c>
      <c r="T67" s="13">
        <v>26588335</v>
      </c>
      <c r="U67" s="13">
        <v>3988251</v>
      </c>
      <c r="V67" s="50">
        <f t="shared" si="37"/>
        <v>0.84999997179214115</v>
      </c>
      <c r="W67" s="40"/>
      <c r="X67" s="90">
        <v>0</v>
      </c>
      <c r="Y67" s="90">
        <v>0</v>
      </c>
      <c r="Z67" s="90">
        <v>0</v>
      </c>
      <c r="AA67" s="90">
        <v>0</v>
      </c>
      <c r="AB67" s="90">
        <v>2260008.4</v>
      </c>
      <c r="AC67" s="90">
        <v>6780025.2000000002</v>
      </c>
      <c r="AD67" s="90">
        <v>11300042</v>
      </c>
      <c r="AE67" s="90">
        <v>1808001.2706601201</v>
      </c>
      <c r="AF67" s="27">
        <f t="shared" si="38"/>
        <v>22148076.870660122</v>
      </c>
      <c r="AG67" s="27">
        <f t="shared" si="25"/>
        <v>0</v>
      </c>
      <c r="AH67" s="27">
        <f t="shared" si="39"/>
        <v>0</v>
      </c>
      <c r="AI67" s="27">
        <f t="shared" si="40"/>
        <v>0</v>
      </c>
      <c r="AJ67" s="27">
        <f t="shared" si="26"/>
        <v>0</v>
      </c>
      <c r="AK67" s="27">
        <f t="shared" si="27"/>
        <v>0</v>
      </c>
      <c r="AL67" s="27">
        <f t="shared" si="28"/>
        <v>2260008.4</v>
      </c>
      <c r="AM67" s="27">
        <f t="shared" si="29"/>
        <v>9040033.5999999996</v>
      </c>
      <c r="AN67" s="27">
        <f t="shared" si="30"/>
        <v>20340075.600000001</v>
      </c>
      <c r="AO67" s="27">
        <f t="shared" si="31"/>
        <v>22148076.870660122</v>
      </c>
      <c r="AP67" s="91">
        <f t="shared" si="52"/>
        <v>1.0204084143277765</v>
      </c>
      <c r="AQ67" s="91">
        <f t="shared" si="53"/>
        <v>1.0204084143277765</v>
      </c>
      <c r="AR67" s="91">
        <f t="shared" si="54"/>
        <v>1.0204084143277765</v>
      </c>
      <c r="AS67" s="91">
        <f t="shared" si="55"/>
        <v>1.0204084143277765</v>
      </c>
      <c r="AT67" s="91">
        <f t="shared" si="56"/>
        <v>1.0204084143277765</v>
      </c>
      <c r="AU67" s="91">
        <f t="shared" si="57"/>
        <v>1.0204084143277765</v>
      </c>
      <c r="AV67" s="30">
        <v>0</v>
      </c>
      <c r="AW67" s="30">
        <v>0</v>
      </c>
      <c r="AX67" s="27">
        <f t="shared" ref="AX67:AX134" si="63">IF(AI67*AP67&gt;S67,S67,AI67*AP67)</f>
        <v>0</v>
      </c>
      <c r="AY67" s="27">
        <f t="shared" ref="AY67:AY134" si="64">IF(AJ67*AQ67&gt;S67,S67,AJ67*AQ67)</f>
        <v>0</v>
      </c>
      <c r="AZ67" s="27">
        <f t="shared" ref="AZ67:AZ134" si="65">IF(AK67*AR67&gt;S67,S67,AK67*AR67)</f>
        <v>0</v>
      </c>
      <c r="BA67" s="27">
        <f t="shared" ref="BA67:BA134" si="66">IF(AL67*AS67&gt;S67,S67,AL67*AS67)</f>
        <v>2306131.5878114551</v>
      </c>
      <c r="BB67" s="27">
        <f t="shared" ref="BB67:BB134" si="67">IF(AM67*AT67&gt;S67,S67,AM67*AT67)</f>
        <v>9224526.3512458205</v>
      </c>
      <c r="BC67" s="27">
        <f t="shared" ref="BC67:BC134" si="68">IF(AN67*AU67&gt;S67,S67,AN67*AU67)</f>
        <v>20755184.2903031</v>
      </c>
      <c r="BD67" s="27">
        <f t="shared" si="50"/>
        <v>22600084</v>
      </c>
      <c r="BM67" s="42"/>
      <c r="BN67" s="42"/>
      <c r="BO67" s="42"/>
      <c r="BP67" s="42"/>
      <c r="BQ67" s="42"/>
      <c r="BR67" s="42"/>
      <c r="BS67" s="42"/>
    </row>
    <row r="68" spans="1:71" ht="24.95" customHeight="1" x14ac:dyDescent="0.2">
      <c r="A68" s="1" t="s">
        <v>964</v>
      </c>
      <c r="B68" s="1">
        <v>2</v>
      </c>
      <c r="C68" s="7" t="s">
        <v>324</v>
      </c>
      <c r="D68" s="5" t="s">
        <v>325</v>
      </c>
      <c r="E68" s="1" t="s">
        <v>328</v>
      </c>
      <c r="F68" s="4" t="s">
        <v>329</v>
      </c>
      <c r="G68" s="4" t="s">
        <v>788</v>
      </c>
      <c r="H68" s="4" t="s">
        <v>789</v>
      </c>
      <c r="I68" s="4" t="s">
        <v>912</v>
      </c>
      <c r="J68" s="10" t="s">
        <v>334</v>
      </c>
      <c r="K68" s="14" t="s">
        <v>335</v>
      </c>
      <c r="L68" s="4" t="str">
        <f t="shared" si="35"/>
        <v>2.2.2.1.Atkritumu šķirošana, pārstrāde un reģenerācija</v>
      </c>
      <c r="M68" s="4" t="s">
        <v>934</v>
      </c>
      <c r="N68" s="4" t="s">
        <v>335</v>
      </c>
      <c r="O68" s="4" t="s">
        <v>935</v>
      </c>
      <c r="P68" s="5">
        <v>1</v>
      </c>
      <c r="Q68" s="5" t="str">
        <f t="shared" si="36"/>
        <v>2.2.2.1.1</v>
      </c>
      <c r="R68" s="1" t="s">
        <v>57</v>
      </c>
      <c r="S68" s="13">
        <v>20000000</v>
      </c>
      <c r="T68" s="13">
        <v>23529412</v>
      </c>
      <c r="U68" s="13">
        <v>3529412</v>
      </c>
      <c r="V68" s="50">
        <f t="shared" si="37"/>
        <v>0.84999999150000005</v>
      </c>
      <c r="W68" s="40"/>
      <c r="X68" s="90">
        <v>0</v>
      </c>
      <c r="Y68" s="90">
        <v>0</v>
      </c>
      <c r="Z68" s="90">
        <v>2313855.8393369173</v>
      </c>
      <c r="AA68" s="90">
        <v>2000000.0030847301</v>
      </c>
      <c r="AB68" s="90">
        <v>1671536.0436360922</v>
      </c>
      <c r="AC68" s="90">
        <v>4055973.9990283591</v>
      </c>
      <c r="AD68" s="90">
        <v>7806089.3361979201</v>
      </c>
      <c r="AE68" s="90">
        <v>2152544.8095632824</v>
      </c>
      <c r="AF68" s="27">
        <f t="shared" si="38"/>
        <v>20000000.0308473</v>
      </c>
      <c r="AG68" s="27">
        <f t="shared" si="25"/>
        <v>0</v>
      </c>
      <c r="AH68" s="27">
        <f t="shared" si="39"/>
        <v>0</v>
      </c>
      <c r="AI68" s="27">
        <f t="shared" si="40"/>
        <v>0</v>
      </c>
      <c r="AJ68" s="27">
        <f t="shared" si="26"/>
        <v>2313855.8393369173</v>
      </c>
      <c r="AK68" s="27">
        <f t="shared" si="27"/>
        <v>4313855.8424216472</v>
      </c>
      <c r="AL68" s="27">
        <f t="shared" si="28"/>
        <v>5985391.8860577391</v>
      </c>
      <c r="AM68" s="27">
        <f t="shared" si="29"/>
        <v>10041365.885086099</v>
      </c>
      <c r="AN68" s="27">
        <f t="shared" si="30"/>
        <v>17847455.221284017</v>
      </c>
      <c r="AO68" s="27">
        <f t="shared" si="31"/>
        <v>20000000.0308473</v>
      </c>
      <c r="AP68" s="91">
        <f t="shared" si="52"/>
        <v>0.99999999845763499</v>
      </c>
      <c r="AQ68" s="91">
        <f t="shared" si="53"/>
        <v>0.99999999845763499</v>
      </c>
      <c r="AR68" s="91">
        <f t="shared" si="54"/>
        <v>0.99999999845763499</v>
      </c>
      <c r="AS68" s="91">
        <f t="shared" si="55"/>
        <v>0.99999999845763499</v>
      </c>
      <c r="AT68" s="91">
        <f t="shared" si="56"/>
        <v>0.99999999845763499</v>
      </c>
      <c r="AU68" s="91">
        <f t="shared" si="57"/>
        <v>0.99999999845763499</v>
      </c>
      <c r="AV68" s="30">
        <v>0</v>
      </c>
      <c r="AW68" s="30">
        <v>0</v>
      </c>
      <c r="AX68" s="27">
        <f t="shared" si="63"/>
        <v>0</v>
      </c>
      <c r="AY68" s="27">
        <f t="shared" si="64"/>
        <v>2313855.8357681069</v>
      </c>
      <c r="AZ68" s="27">
        <f t="shared" si="65"/>
        <v>4313855.8357681064</v>
      </c>
      <c r="BA68" s="27">
        <f t="shared" si="66"/>
        <v>5985391.8768260805</v>
      </c>
      <c r="BB68" s="27">
        <f t="shared" si="67"/>
        <v>10041365.869598648</v>
      </c>
      <c r="BC68" s="27">
        <f t="shared" si="68"/>
        <v>17847455.193756726</v>
      </c>
      <c r="BD68" s="27">
        <f t="shared" si="50"/>
        <v>20000000</v>
      </c>
      <c r="BM68" s="42"/>
      <c r="BN68" s="42"/>
      <c r="BO68" s="42"/>
      <c r="BP68" s="42"/>
      <c r="BQ68" s="42"/>
      <c r="BR68" s="42"/>
      <c r="BS68" s="42"/>
    </row>
    <row r="69" spans="1:71" ht="24.95" customHeight="1" x14ac:dyDescent="0.2">
      <c r="A69" s="1" t="s">
        <v>964</v>
      </c>
      <c r="B69" s="1">
        <v>2</v>
      </c>
      <c r="C69" s="7" t="s">
        <v>324</v>
      </c>
      <c r="D69" s="5" t="s">
        <v>325</v>
      </c>
      <c r="E69" s="1" t="s">
        <v>328</v>
      </c>
      <c r="F69" s="4" t="s">
        <v>329</v>
      </c>
      <c r="G69" s="4" t="s">
        <v>788</v>
      </c>
      <c r="H69" s="4" t="s">
        <v>789</v>
      </c>
      <c r="I69" s="4" t="s">
        <v>912</v>
      </c>
      <c r="J69" s="10" t="s">
        <v>334</v>
      </c>
      <c r="K69" s="14" t="s">
        <v>335</v>
      </c>
      <c r="L69" s="4" t="str">
        <f t="shared" si="35"/>
        <v>2.2.2.1.Atkritumu šķirošana, pārstrāde un reģenerācija</v>
      </c>
      <c r="M69" s="4" t="s">
        <v>934</v>
      </c>
      <c r="N69" s="4" t="s">
        <v>335</v>
      </c>
      <c r="O69" s="4" t="s">
        <v>935</v>
      </c>
      <c r="P69" s="5">
        <v>2</v>
      </c>
      <c r="Q69" s="5" t="str">
        <f t="shared" si="36"/>
        <v>2.2.2.1.2</v>
      </c>
      <c r="R69" s="1" t="s">
        <v>57</v>
      </c>
      <c r="S69" s="13">
        <v>45030000</v>
      </c>
      <c r="T69" s="13">
        <v>52976471</v>
      </c>
      <c r="U69" s="13">
        <v>7946471</v>
      </c>
      <c r="V69" s="50">
        <f t="shared" si="37"/>
        <v>0.84999999339329346</v>
      </c>
      <c r="W69" s="40"/>
      <c r="X69" s="90">
        <v>0</v>
      </c>
      <c r="Y69" s="90">
        <v>0</v>
      </c>
      <c r="Z69" s="90">
        <v>937644.16358957021</v>
      </c>
      <c r="AA69" s="90">
        <v>4502999.9969152696</v>
      </c>
      <c r="AB69" s="90">
        <v>4831463.9556322861</v>
      </c>
      <c r="AC69" s="90">
        <v>10200026.000240019</v>
      </c>
      <c r="AD69" s="90">
        <v>18643410.663070459</v>
      </c>
      <c r="AE69" s="90">
        <v>5914455.1897050962</v>
      </c>
      <c r="AF69" s="27">
        <f t="shared" si="38"/>
        <v>45029999.969152696</v>
      </c>
      <c r="AG69" s="27">
        <f t="shared" si="25"/>
        <v>0</v>
      </c>
      <c r="AH69" s="27">
        <f t="shared" si="39"/>
        <v>0</v>
      </c>
      <c r="AI69" s="27">
        <f t="shared" si="40"/>
        <v>0</v>
      </c>
      <c r="AJ69" s="27">
        <f t="shared" si="26"/>
        <v>937644.16358957021</v>
      </c>
      <c r="AK69" s="27">
        <f t="shared" si="27"/>
        <v>5440644.1605048403</v>
      </c>
      <c r="AL69" s="27">
        <f t="shared" si="28"/>
        <v>10272108.116137126</v>
      </c>
      <c r="AM69" s="27">
        <f t="shared" si="29"/>
        <v>20472134.116377145</v>
      </c>
      <c r="AN69" s="27">
        <f t="shared" si="30"/>
        <v>39115544.7794476</v>
      </c>
      <c r="AO69" s="27">
        <f t="shared" si="31"/>
        <v>45029999.969152696</v>
      </c>
      <c r="AP69" s="91">
        <f t="shared" si="52"/>
        <v>1.0000000006850389</v>
      </c>
      <c r="AQ69" s="91">
        <f t="shared" si="53"/>
        <v>1.0000000006850389</v>
      </c>
      <c r="AR69" s="91">
        <f t="shared" si="54"/>
        <v>1.0000000006850389</v>
      </c>
      <c r="AS69" s="91">
        <f t="shared" si="55"/>
        <v>1.0000000006850389</v>
      </c>
      <c r="AT69" s="91">
        <f t="shared" si="56"/>
        <v>1.0000000006850389</v>
      </c>
      <c r="AU69" s="91">
        <f t="shared" si="57"/>
        <v>1.0000000006850389</v>
      </c>
      <c r="AV69" s="30">
        <v>0</v>
      </c>
      <c r="AW69" s="30">
        <v>0</v>
      </c>
      <c r="AX69" s="27">
        <f t="shared" si="63"/>
        <v>0</v>
      </c>
      <c r="AY69" s="27">
        <f t="shared" si="64"/>
        <v>937644.16423189291</v>
      </c>
      <c r="AZ69" s="27">
        <f t="shared" si="65"/>
        <v>5440644.1642318936</v>
      </c>
      <c r="BA69" s="27">
        <f t="shared" si="66"/>
        <v>10272108.12317392</v>
      </c>
      <c r="BB69" s="27">
        <f t="shared" si="67"/>
        <v>20472134.130401354</v>
      </c>
      <c r="BC69" s="27">
        <f t="shared" si="68"/>
        <v>39115544.806243271</v>
      </c>
      <c r="BD69" s="27">
        <f t="shared" si="50"/>
        <v>45030000</v>
      </c>
      <c r="BM69" s="42"/>
      <c r="BN69" s="42"/>
      <c r="BO69" s="42"/>
      <c r="BP69" s="42"/>
      <c r="BQ69" s="42"/>
      <c r="BR69" s="42"/>
      <c r="BS69" s="42"/>
    </row>
    <row r="70" spans="1:71" ht="24.95" customHeight="1" x14ac:dyDescent="0.2">
      <c r="A70" s="1" t="s">
        <v>964</v>
      </c>
      <c r="B70" s="1">
        <v>2</v>
      </c>
      <c r="C70" s="7" t="s">
        <v>324</v>
      </c>
      <c r="D70" s="5" t="s">
        <v>325</v>
      </c>
      <c r="E70" s="1" t="s">
        <v>328</v>
      </c>
      <c r="F70" s="4" t="s">
        <v>329</v>
      </c>
      <c r="G70" s="4" t="s">
        <v>788</v>
      </c>
      <c r="H70" s="4" t="s">
        <v>789</v>
      </c>
      <c r="I70" s="4" t="s">
        <v>912</v>
      </c>
      <c r="J70" s="10" t="s">
        <v>336</v>
      </c>
      <c r="K70" s="4" t="s">
        <v>337</v>
      </c>
      <c r="L70" s="4" t="str">
        <f t="shared" si="35"/>
        <v>2.2.2.2.Atkritumu dalītā vākšana</v>
      </c>
      <c r="M70" s="4" t="s">
        <v>807</v>
      </c>
      <c r="N70" s="4" t="s">
        <v>337</v>
      </c>
      <c r="O70" s="4" t="s">
        <v>807</v>
      </c>
      <c r="P70" s="5">
        <v>1</v>
      </c>
      <c r="Q70" s="5" t="str">
        <f t="shared" si="36"/>
        <v>2.2.2.2.1</v>
      </c>
      <c r="R70" s="1" t="s">
        <v>57</v>
      </c>
      <c r="S70" s="13">
        <v>2000000</v>
      </c>
      <c r="T70" s="13">
        <v>2352942</v>
      </c>
      <c r="U70" s="13">
        <v>352942</v>
      </c>
      <c r="V70" s="50">
        <f t="shared" si="37"/>
        <v>0.84999970250010415</v>
      </c>
      <c r="W70" s="40"/>
      <c r="X70" s="90">
        <v>0</v>
      </c>
      <c r="Y70" s="90">
        <v>0</v>
      </c>
      <c r="Z70" s="90">
        <v>480000</v>
      </c>
      <c r="AA70" s="90">
        <v>700000.14874997956</v>
      </c>
      <c r="AB70" s="90">
        <v>254999.97343750356</v>
      </c>
      <c r="AC70" s="90">
        <v>254999.97343750356</v>
      </c>
      <c r="AD70" s="90">
        <v>309999.90437501296</v>
      </c>
      <c r="AE70" s="90">
        <v>0</v>
      </c>
      <c r="AF70" s="27">
        <f t="shared" si="38"/>
        <v>1999999.9999999995</v>
      </c>
      <c r="AG70" s="27">
        <f t="shared" si="25"/>
        <v>0</v>
      </c>
      <c r="AH70" s="27">
        <f t="shared" si="39"/>
        <v>0</v>
      </c>
      <c r="AI70" s="27">
        <f t="shared" si="40"/>
        <v>0</v>
      </c>
      <c r="AJ70" s="27">
        <f t="shared" si="26"/>
        <v>480000</v>
      </c>
      <c r="AK70" s="27">
        <f t="shared" si="27"/>
        <v>1180000.1487499797</v>
      </c>
      <c r="AL70" s="27">
        <f t="shared" si="28"/>
        <v>1435000.1221874831</v>
      </c>
      <c r="AM70" s="27">
        <f t="shared" si="29"/>
        <v>1690000.0956249866</v>
      </c>
      <c r="AN70" s="27">
        <f t="shared" si="30"/>
        <v>1999999.9999999995</v>
      </c>
      <c r="AO70" s="27">
        <f t="shared" si="31"/>
        <v>1999999.9999999995</v>
      </c>
      <c r="AP70" s="91">
        <f t="shared" si="52"/>
        <v>1.0000000000000002</v>
      </c>
      <c r="AQ70" s="91">
        <f t="shared" si="53"/>
        <v>1.0000000000000002</v>
      </c>
      <c r="AR70" s="91">
        <f t="shared" si="54"/>
        <v>1.0000000000000002</v>
      </c>
      <c r="AS70" s="91">
        <f t="shared" si="55"/>
        <v>1.0000000000000002</v>
      </c>
      <c r="AT70" s="91">
        <f t="shared" si="56"/>
        <v>1.0000000000000002</v>
      </c>
      <c r="AU70" s="91">
        <f t="shared" si="57"/>
        <v>1.0000000000000002</v>
      </c>
      <c r="AV70" s="30">
        <v>0</v>
      </c>
      <c r="AW70" s="30">
        <v>0</v>
      </c>
      <c r="AX70" s="27">
        <f t="shared" si="63"/>
        <v>0</v>
      </c>
      <c r="AY70" s="27">
        <f t="shared" si="64"/>
        <v>480000.00000000012</v>
      </c>
      <c r="AZ70" s="27">
        <f t="shared" si="65"/>
        <v>1180000.1487499799</v>
      </c>
      <c r="BA70" s="27">
        <f t="shared" si="66"/>
        <v>1435000.1221874834</v>
      </c>
      <c r="BB70" s="27">
        <f t="shared" si="67"/>
        <v>1690000.095624987</v>
      </c>
      <c r="BC70" s="27">
        <f t="shared" si="68"/>
        <v>2000000</v>
      </c>
      <c r="BD70" s="27">
        <f t="shared" si="50"/>
        <v>2000000</v>
      </c>
      <c r="BM70" s="42"/>
      <c r="BN70" s="42"/>
      <c r="BO70" s="42"/>
      <c r="BP70" s="42"/>
      <c r="BQ70" s="42"/>
      <c r="BR70" s="42"/>
      <c r="BS70" s="42"/>
    </row>
    <row r="71" spans="1:71" ht="24.95" customHeight="1" x14ac:dyDescent="0.2">
      <c r="A71" s="1" t="s">
        <v>964</v>
      </c>
      <c r="B71" s="1">
        <v>2</v>
      </c>
      <c r="C71" s="7" t="s">
        <v>324</v>
      </c>
      <c r="D71" s="5" t="s">
        <v>325</v>
      </c>
      <c r="E71" s="1" t="s">
        <v>328</v>
      </c>
      <c r="F71" s="4" t="s">
        <v>329</v>
      </c>
      <c r="G71" s="4" t="s">
        <v>788</v>
      </c>
      <c r="H71" s="4" t="s">
        <v>789</v>
      </c>
      <c r="I71" s="4" t="s">
        <v>912</v>
      </c>
      <c r="J71" s="10" t="s">
        <v>336</v>
      </c>
      <c r="K71" s="4" t="s">
        <v>337</v>
      </c>
      <c r="L71" s="4" t="str">
        <f t="shared" si="35"/>
        <v>2.2.2.2.Atkritumu dalītā vākšana</v>
      </c>
      <c r="M71" s="4" t="s">
        <v>807</v>
      </c>
      <c r="N71" s="4" t="s">
        <v>337</v>
      </c>
      <c r="O71" s="4" t="s">
        <v>807</v>
      </c>
      <c r="P71" s="5">
        <v>2</v>
      </c>
      <c r="Q71" s="5" t="str">
        <f t="shared" si="36"/>
        <v>2.2.2.2.2</v>
      </c>
      <c r="R71" s="1" t="s">
        <v>57</v>
      </c>
      <c r="S71" s="13">
        <v>2000000</v>
      </c>
      <c r="T71" s="13">
        <v>2352942</v>
      </c>
      <c r="U71" s="13">
        <v>352942</v>
      </c>
      <c r="V71" s="50">
        <f t="shared" si="37"/>
        <v>0.84999970250010415</v>
      </c>
      <c r="W71" s="40"/>
      <c r="X71" s="90">
        <v>0</v>
      </c>
      <c r="Y71" s="90">
        <v>0</v>
      </c>
      <c r="Z71" s="90">
        <v>120000</v>
      </c>
      <c r="AA71" s="90">
        <v>700000.14874997956</v>
      </c>
      <c r="AB71" s="90">
        <v>344999.97343750368</v>
      </c>
      <c r="AC71" s="90">
        <v>344999.97343750368</v>
      </c>
      <c r="AD71" s="90">
        <v>444999.99468750076</v>
      </c>
      <c r="AE71" s="90">
        <v>44999.909687512438</v>
      </c>
      <c r="AF71" s="27">
        <f t="shared" si="38"/>
        <v>2000000</v>
      </c>
      <c r="AG71" s="27">
        <f t="shared" si="25"/>
        <v>0</v>
      </c>
      <c r="AH71" s="27">
        <f t="shared" si="39"/>
        <v>0</v>
      </c>
      <c r="AI71" s="27">
        <f t="shared" si="40"/>
        <v>0</v>
      </c>
      <c r="AJ71" s="27">
        <f t="shared" si="26"/>
        <v>120000</v>
      </c>
      <c r="AK71" s="27">
        <f t="shared" si="27"/>
        <v>820000.14874997956</v>
      </c>
      <c r="AL71" s="27">
        <f t="shared" si="28"/>
        <v>1165000.1221874831</v>
      </c>
      <c r="AM71" s="27">
        <f t="shared" si="29"/>
        <v>1510000.0956249868</v>
      </c>
      <c r="AN71" s="27">
        <f t="shared" si="30"/>
        <v>1955000.0903124874</v>
      </c>
      <c r="AO71" s="27">
        <f t="shared" si="31"/>
        <v>2000000</v>
      </c>
      <c r="AP71" s="91">
        <f t="shared" si="52"/>
        <v>1</v>
      </c>
      <c r="AQ71" s="91">
        <f t="shared" si="53"/>
        <v>1</v>
      </c>
      <c r="AR71" s="91">
        <f t="shared" si="54"/>
        <v>1</v>
      </c>
      <c r="AS71" s="91">
        <f t="shared" si="55"/>
        <v>1</v>
      </c>
      <c r="AT71" s="91">
        <f t="shared" si="56"/>
        <v>1</v>
      </c>
      <c r="AU71" s="91">
        <f t="shared" si="57"/>
        <v>1</v>
      </c>
      <c r="AV71" s="30">
        <v>0</v>
      </c>
      <c r="AW71" s="30">
        <v>0</v>
      </c>
      <c r="AX71" s="27">
        <f t="shared" si="63"/>
        <v>0</v>
      </c>
      <c r="AY71" s="27">
        <f t="shared" si="64"/>
        <v>120000</v>
      </c>
      <c r="AZ71" s="27">
        <f t="shared" si="65"/>
        <v>820000.14874997956</v>
      </c>
      <c r="BA71" s="27">
        <f t="shared" si="66"/>
        <v>1165000.1221874831</v>
      </c>
      <c r="BB71" s="27">
        <f t="shared" si="67"/>
        <v>1510000.0956249868</v>
      </c>
      <c r="BC71" s="27">
        <f t="shared" si="68"/>
        <v>1955000.0903124874</v>
      </c>
      <c r="BD71" s="27">
        <f t="shared" si="50"/>
        <v>2000000</v>
      </c>
      <c r="BM71" s="42"/>
      <c r="BN71" s="42"/>
      <c r="BO71" s="42"/>
      <c r="BP71" s="42"/>
      <c r="BQ71" s="42"/>
      <c r="BR71" s="42"/>
      <c r="BS71" s="42"/>
    </row>
    <row r="72" spans="1:71" ht="24.95" customHeight="1" x14ac:dyDescent="0.2">
      <c r="A72" s="1" t="s">
        <v>964</v>
      </c>
      <c r="B72" s="1">
        <v>2</v>
      </c>
      <c r="C72" s="7" t="s">
        <v>324</v>
      </c>
      <c r="D72" s="5" t="s">
        <v>325</v>
      </c>
      <c r="E72" s="1" t="s">
        <v>328</v>
      </c>
      <c r="F72" s="4" t="s">
        <v>329</v>
      </c>
      <c r="G72" s="4" t="s">
        <v>788</v>
      </c>
      <c r="H72" s="4" t="s">
        <v>789</v>
      </c>
      <c r="I72" s="4" t="s">
        <v>912</v>
      </c>
      <c r="J72" s="10" t="s">
        <v>338</v>
      </c>
      <c r="K72" s="4" t="s">
        <v>339</v>
      </c>
      <c r="L72" s="4" t="str">
        <f t="shared" si="35"/>
        <v>2.2.2.3.Notekūdeņu dūņu pārstrāde</v>
      </c>
      <c r="M72" s="4" t="s">
        <v>808</v>
      </c>
      <c r="N72" s="4" t="s">
        <v>339</v>
      </c>
      <c r="O72" s="4" t="s">
        <v>808</v>
      </c>
      <c r="P72" s="5">
        <v>1</v>
      </c>
      <c r="Q72" s="5" t="str">
        <f t="shared" si="36"/>
        <v>2.2.2.3.1</v>
      </c>
      <c r="R72" s="1" t="s">
        <v>57</v>
      </c>
      <c r="S72" s="13">
        <v>8137129</v>
      </c>
      <c r="T72" s="13">
        <v>9573093</v>
      </c>
      <c r="U72" s="13">
        <v>1435964</v>
      </c>
      <c r="V72" s="50">
        <f t="shared" si="37"/>
        <v>0.8499999947770277</v>
      </c>
      <c r="W72" s="40"/>
      <c r="X72" s="90">
        <v>0</v>
      </c>
      <c r="Y72" s="90">
        <v>0</v>
      </c>
      <c r="Z72" s="90">
        <v>813713</v>
      </c>
      <c r="AA72" s="90">
        <v>1627425.8</v>
      </c>
      <c r="AB72" s="90">
        <v>1627425.7750000001</v>
      </c>
      <c r="AC72" s="90">
        <v>1627425.7750000001</v>
      </c>
      <c r="AD72" s="90">
        <v>1627425.7750000001</v>
      </c>
      <c r="AE72" s="90">
        <v>813712.87500000012</v>
      </c>
      <c r="AF72" s="27">
        <f t="shared" si="38"/>
        <v>8137129.0000000009</v>
      </c>
      <c r="AG72" s="27">
        <f t="shared" si="25"/>
        <v>0</v>
      </c>
      <c r="AH72" s="27">
        <f t="shared" si="39"/>
        <v>0</v>
      </c>
      <c r="AI72" s="27">
        <f t="shared" si="40"/>
        <v>0</v>
      </c>
      <c r="AJ72" s="27">
        <f t="shared" si="26"/>
        <v>813713</v>
      </c>
      <c r="AK72" s="27">
        <f t="shared" si="27"/>
        <v>2441138.7999999998</v>
      </c>
      <c r="AL72" s="27">
        <f t="shared" si="28"/>
        <v>4068564.5750000002</v>
      </c>
      <c r="AM72" s="27">
        <f t="shared" si="29"/>
        <v>5695990.3500000006</v>
      </c>
      <c r="AN72" s="27">
        <f t="shared" si="30"/>
        <v>7323416.1250000009</v>
      </c>
      <c r="AO72" s="27">
        <f t="shared" si="31"/>
        <v>8137129.0000000009</v>
      </c>
      <c r="AP72" s="91">
        <f t="shared" si="52"/>
        <v>0.99999999999999989</v>
      </c>
      <c r="AQ72" s="91">
        <f t="shared" si="53"/>
        <v>0.99999999999999989</v>
      </c>
      <c r="AR72" s="91">
        <f t="shared" si="54"/>
        <v>0.99999999999999989</v>
      </c>
      <c r="AS72" s="91">
        <f t="shared" si="55"/>
        <v>0.99999999999999989</v>
      </c>
      <c r="AT72" s="91">
        <f t="shared" si="56"/>
        <v>0.99999999999999989</v>
      </c>
      <c r="AU72" s="91">
        <f t="shared" si="57"/>
        <v>0.99999999999999989</v>
      </c>
      <c r="AV72" s="30">
        <v>0</v>
      </c>
      <c r="AW72" s="30">
        <v>0</v>
      </c>
      <c r="AX72" s="27">
        <f t="shared" si="63"/>
        <v>0</v>
      </c>
      <c r="AY72" s="27">
        <f t="shared" si="64"/>
        <v>813712.99999999988</v>
      </c>
      <c r="AZ72" s="27">
        <f t="shared" si="65"/>
        <v>2441138.7999999993</v>
      </c>
      <c r="BA72" s="27">
        <f t="shared" si="66"/>
        <v>4068564.5749999997</v>
      </c>
      <c r="BB72" s="27">
        <f t="shared" si="67"/>
        <v>5695990.3499999996</v>
      </c>
      <c r="BC72" s="27">
        <f t="shared" si="68"/>
        <v>7323416.125</v>
      </c>
      <c r="BD72" s="27">
        <f t="shared" si="50"/>
        <v>8137129</v>
      </c>
      <c r="BM72" s="42"/>
      <c r="BN72" s="42"/>
      <c r="BO72" s="42"/>
      <c r="BP72" s="42"/>
      <c r="BQ72" s="42"/>
      <c r="BR72" s="42"/>
      <c r="BS72" s="42"/>
    </row>
    <row r="73" spans="1:71" ht="24.95" customHeight="1" x14ac:dyDescent="0.2">
      <c r="A73" s="1" t="s">
        <v>964</v>
      </c>
      <c r="B73" s="1">
        <v>2</v>
      </c>
      <c r="C73" s="7" t="s">
        <v>324</v>
      </c>
      <c r="D73" s="5" t="s">
        <v>325</v>
      </c>
      <c r="E73" s="1" t="s">
        <v>328</v>
      </c>
      <c r="F73" s="4" t="s">
        <v>329</v>
      </c>
      <c r="G73" s="4" t="s">
        <v>788</v>
      </c>
      <c r="H73" s="4" t="s">
        <v>789</v>
      </c>
      <c r="I73" s="4" t="s">
        <v>912</v>
      </c>
      <c r="J73" s="10" t="s">
        <v>338</v>
      </c>
      <c r="K73" s="4" t="s">
        <v>339</v>
      </c>
      <c r="L73" s="4" t="str">
        <f t="shared" si="35"/>
        <v>2.2.2.3.Notekūdeņu dūņu pārstrāde</v>
      </c>
      <c r="M73" s="4" t="s">
        <v>808</v>
      </c>
      <c r="N73" s="4" t="s">
        <v>339</v>
      </c>
      <c r="O73" s="4" t="s">
        <v>808</v>
      </c>
      <c r="P73" s="5">
        <v>2</v>
      </c>
      <c r="Q73" s="5" t="str">
        <f t="shared" si="36"/>
        <v>2.2.2.3.2</v>
      </c>
      <c r="R73" s="1" t="s">
        <v>57</v>
      </c>
      <c r="S73" s="13">
        <v>16362871</v>
      </c>
      <c r="T73" s="13">
        <v>19250437</v>
      </c>
      <c r="U73" s="13">
        <v>2887566</v>
      </c>
      <c r="V73" s="50">
        <f t="shared" si="37"/>
        <v>0.84999997662390725</v>
      </c>
      <c r="W73" s="40"/>
      <c r="X73" s="90">
        <v>0</v>
      </c>
      <c r="Y73" s="90">
        <v>0</v>
      </c>
      <c r="Z73" s="90">
        <v>0</v>
      </c>
      <c r="AA73" s="90">
        <v>0</v>
      </c>
      <c r="AB73" s="90">
        <v>1636287</v>
      </c>
      <c r="AC73" s="90">
        <v>6545148.4000000004</v>
      </c>
      <c r="AD73" s="90">
        <v>6545148.4000000004</v>
      </c>
      <c r="AE73" s="90">
        <v>1636287</v>
      </c>
      <c r="AF73" s="27">
        <f t="shared" si="38"/>
        <v>16362870.800000001</v>
      </c>
      <c r="AG73" s="27">
        <f t="shared" si="25"/>
        <v>0</v>
      </c>
      <c r="AH73" s="27">
        <f t="shared" si="39"/>
        <v>0</v>
      </c>
      <c r="AI73" s="27">
        <f t="shared" si="40"/>
        <v>0</v>
      </c>
      <c r="AJ73" s="27">
        <f t="shared" si="26"/>
        <v>0</v>
      </c>
      <c r="AK73" s="27">
        <f t="shared" si="27"/>
        <v>0</v>
      </c>
      <c r="AL73" s="27">
        <f t="shared" si="28"/>
        <v>1636287</v>
      </c>
      <c r="AM73" s="27">
        <f t="shared" si="29"/>
        <v>8181435.4000000004</v>
      </c>
      <c r="AN73" s="27">
        <f t="shared" si="30"/>
        <v>14726583.800000001</v>
      </c>
      <c r="AO73" s="27">
        <f t="shared" si="31"/>
        <v>16362870.800000001</v>
      </c>
      <c r="AP73" s="91">
        <f t="shared" si="52"/>
        <v>1.0000000122227941</v>
      </c>
      <c r="AQ73" s="91">
        <f t="shared" si="53"/>
        <v>1.0000000122227941</v>
      </c>
      <c r="AR73" s="91">
        <f t="shared" si="54"/>
        <v>1.0000000122227941</v>
      </c>
      <c r="AS73" s="91">
        <f t="shared" si="55"/>
        <v>1.0000000122227941</v>
      </c>
      <c r="AT73" s="91">
        <f t="shared" si="56"/>
        <v>1.0000000122227941</v>
      </c>
      <c r="AU73" s="91">
        <f t="shared" si="57"/>
        <v>1.0000000122227941</v>
      </c>
      <c r="AV73" s="30">
        <v>0</v>
      </c>
      <c r="AW73" s="30">
        <v>0</v>
      </c>
      <c r="AX73" s="27">
        <f t="shared" si="63"/>
        <v>0</v>
      </c>
      <c r="AY73" s="27">
        <f t="shared" si="64"/>
        <v>0</v>
      </c>
      <c r="AZ73" s="27">
        <f t="shared" si="65"/>
        <v>0</v>
      </c>
      <c r="BA73" s="27">
        <f t="shared" si="66"/>
        <v>1636287.0199999991</v>
      </c>
      <c r="BB73" s="27">
        <f t="shared" si="67"/>
        <v>8181435.5000000009</v>
      </c>
      <c r="BC73" s="27">
        <f t="shared" si="68"/>
        <v>14726583.980000002</v>
      </c>
      <c r="BD73" s="27">
        <f t="shared" si="50"/>
        <v>16362871</v>
      </c>
      <c r="BM73" s="42"/>
      <c r="BN73" s="42"/>
      <c r="BO73" s="42"/>
      <c r="BP73" s="42"/>
      <c r="BQ73" s="42"/>
      <c r="BR73" s="42"/>
      <c r="BS73" s="42"/>
    </row>
    <row r="74" spans="1:71" ht="24.95" customHeight="1" x14ac:dyDescent="0.2">
      <c r="A74" s="1" t="s">
        <v>964</v>
      </c>
      <c r="B74" s="1">
        <v>2</v>
      </c>
      <c r="C74" s="7" t="s">
        <v>324</v>
      </c>
      <c r="D74" s="5" t="s">
        <v>325</v>
      </c>
      <c r="E74" s="1" t="s">
        <v>328</v>
      </c>
      <c r="F74" s="4" t="s">
        <v>329</v>
      </c>
      <c r="G74" s="4" t="s">
        <v>788</v>
      </c>
      <c r="H74" s="4" t="s">
        <v>789</v>
      </c>
      <c r="I74" s="4" t="s">
        <v>912</v>
      </c>
      <c r="J74" s="10" t="s">
        <v>340</v>
      </c>
      <c r="K74" s="4" t="s">
        <v>341</v>
      </c>
      <c r="L74" s="4" t="str">
        <f t="shared" si="35"/>
        <v>2.2.2.4.Aprites ekonomikas principu ieviešana</v>
      </c>
      <c r="M74" s="4" t="s">
        <v>809</v>
      </c>
      <c r="N74" s="4" t="s">
        <v>810</v>
      </c>
      <c r="O74" s="4" t="s">
        <v>790</v>
      </c>
      <c r="P74" s="5" t="s">
        <v>42</v>
      </c>
      <c r="Q74" s="5" t="str">
        <f t="shared" si="36"/>
        <v>2.2.2.4._</v>
      </c>
      <c r="R74" s="1" t="s">
        <v>57</v>
      </c>
      <c r="S74" s="13">
        <v>10000000</v>
      </c>
      <c r="T74" s="13">
        <v>11764706</v>
      </c>
      <c r="U74" s="13">
        <v>1764706</v>
      </c>
      <c r="V74" s="50">
        <f t="shared" si="37"/>
        <v>0.84999999150000005</v>
      </c>
      <c r="W74" s="40"/>
      <c r="X74" s="90">
        <v>0</v>
      </c>
      <c r="Y74" s="90">
        <v>10000000</v>
      </c>
      <c r="Z74" s="90">
        <v>0</v>
      </c>
      <c r="AA74" s="90">
        <v>0</v>
      </c>
      <c r="AB74" s="90">
        <v>0</v>
      </c>
      <c r="AC74" s="90">
        <v>0</v>
      </c>
      <c r="AD74" s="90">
        <v>0</v>
      </c>
      <c r="AE74" s="90">
        <v>0</v>
      </c>
      <c r="AF74" s="27">
        <f t="shared" si="38"/>
        <v>10000000</v>
      </c>
      <c r="AG74" s="27">
        <f t="shared" si="25"/>
        <v>0</v>
      </c>
      <c r="AH74" s="27">
        <f t="shared" si="39"/>
        <v>0</v>
      </c>
      <c r="AI74" s="27">
        <f t="shared" si="40"/>
        <v>10000000</v>
      </c>
      <c r="AJ74" s="27">
        <f t="shared" si="26"/>
        <v>10000000</v>
      </c>
      <c r="AK74" s="27">
        <f t="shared" si="27"/>
        <v>10000000</v>
      </c>
      <c r="AL74" s="27">
        <f t="shared" si="28"/>
        <v>10000000</v>
      </c>
      <c r="AM74" s="27">
        <f t="shared" si="29"/>
        <v>10000000</v>
      </c>
      <c r="AN74" s="27">
        <f t="shared" si="30"/>
        <v>10000000</v>
      </c>
      <c r="AO74" s="27">
        <f t="shared" si="31"/>
        <v>10000000</v>
      </c>
      <c r="AP74" s="91">
        <f t="shared" si="52"/>
        <v>1</v>
      </c>
      <c r="AQ74" s="91">
        <f t="shared" si="53"/>
        <v>1</v>
      </c>
      <c r="AR74" s="91">
        <f t="shared" si="54"/>
        <v>1</v>
      </c>
      <c r="AS74" s="91">
        <f t="shared" si="55"/>
        <v>1</v>
      </c>
      <c r="AT74" s="91">
        <f t="shared" si="56"/>
        <v>1</v>
      </c>
      <c r="AU74" s="91">
        <f t="shared" si="57"/>
        <v>1</v>
      </c>
      <c r="AV74" s="30">
        <v>0</v>
      </c>
      <c r="AW74" s="30">
        <v>0</v>
      </c>
      <c r="AX74" s="27">
        <f t="shared" si="63"/>
        <v>10000000</v>
      </c>
      <c r="AY74" s="27">
        <f t="shared" si="64"/>
        <v>10000000</v>
      </c>
      <c r="AZ74" s="27">
        <f t="shared" si="65"/>
        <v>10000000</v>
      </c>
      <c r="BA74" s="27">
        <f t="shared" si="66"/>
        <v>10000000</v>
      </c>
      <c r="BB74" s="27">
        <f t="shared" si="67"/>
        <v>10000000</v>
      </c>
      <c r="BC74" s="27">
        <f t="shared" si="68"/>
        <v>10000000</v>
      </c>
      <c r="BD74" s="27">
        <f t="shared" si="50"/>
        <v>10000000</v>
      </c>
      <c r="BM74" s="42"/>
      <c r="BN74" s="42"/>
      <c r="BO74" s="42"/>
      <c r="BP74" s="42"/>
      <c r="BQ74" s="42"/>
      <c r="BR74" s="42"/>
      <c r="BS74" s="42"/>
    </row>
    <row r="75" spans="1:71" ht="24.95" customHeight="1" x14ac:dyDescent="0.2">
      <c r="A75" s="1" t="s">
        <v>964</v>
      </c>
      <c r="B75" s="1">
        <v>2</v>
      </c>
      <c r="C75" s="7" t="s">
        <v>324</v>
      </c>
      <c r="D75" s="5" t="s">
        <v>325</v>
      </c>
      <c r="E75" s="1" t="s">
        <v>330</v>
      </c>
      <c r="F75" s="4" t="s">
        <v>331</v>
      </c>
      <c r="G75" s="4" t="s">
        <v>924</v>
      </c>
      <c r="H75" s="4" t="s">
        <v>913</v>
      </c>
      <c r="I75" s="4" t="s">
        <v>914</v>
      </c>
      <c r="J75" s="10" t="s">
        <v>342</v>
      </c>
      <c r="K75" s="4" t="s">
        <v>343</v>
      </c>
      <c r="L75" s="4" t="str">
        <f t="shared" si="35"/>
        <v>2.2.3.1.Vēsturiski piesārņoto vietu sanācija</v>
      </c>
      <c r="M75" s="4" t="s">
        <v>811</v>
      </c>
      <c r="N75" s="4" t="s">
        <v>812</v>
      </c>
      <c r="O75" s="4" t="s">
        <v>813</v>
      </c>
      <c r="P75" s="5" t="s">
        <v>42</v>
      </c>
      <c r="Q75" s="5" t="str">
        <f t="shared" si="36"/>
        <v>2.2.3.1._</v>
      </c>
      <c r="R75" s="1" t="s">
        <v>43</v>
      </c>
      <c r="S75" s="13">
        <v>9243750</v>
      </c>
      <c r="T75" s="13">
        <v>10875000</v>
      </c>
      <c r="U75" s="13">
        <v>1631250</v>
      </c>
      <c r="V75" s="50">
        <f t="shared" si="37"/>
        <v>0.85</v>
      </c>
      <c r="W75" s="40"/>
      <c r="X75" s="90">
        <v>0</v>
      </c>
      <c r="Y75" s="90">
        <v>0</v>
      </c>
      <c r="Z75" s="90">
        <v>462188</v>
      </c>
      <c r="AA75" s="90">
        <v>1848750</v>
      </c>
      <c r="AB75" s="90">
        <v>1848749.875</v>
      </c>
      <c r="AC75" s="90">
        <v>1848749.875</v>
      </c>
      <c r="AD75" s="90">
        <v>1848749.875</v>
      </c>
      <c r="AE75" s="90">
        <v>1109246.5567161201</v>
      </c>
      <c r="AF75" s="27">
        <f t="shared" si="38"/>
        <v>8966434.1817161199</v>
      </c>
      <c r="AG75" s="27">
        <f t="shared" si="25"/>
        <v>0</v>
      </c>
      <c r="AH75" s="27">
        <f t="shared" si="39"/>
        <v>0</v>
      </c>
      <c r="AI75" s="27">
        <f t="shared" si="40"/>
        <v>0</v>
      </c>
      <c r="AJ75" s="27">
        <f t="shared" si="26"/>
        <v>462188</v>
      </c>
      <c r="AK75" s="27">
        <f t="shared" si="27"/>
        <v>2310938</v>
      </c>
      <c r="AL75" s="27">
        <f t="shared" si="28"/>
        <v>4159687.875</v>
      </c>
      <c r="AM75" s="27">
        <f t="shared" si="29"/>
        <v>6008437.75</v>
      </c>
      <c r="AN75" s="27">
        <f t="shared" si="30"/>
        <v>7857187.625</v>
      </c>
      <c r="AO75" s="27">
        <f t="shared" si="31"/>
        <v>8966434.1817161199</v>
      </c>
      <c r="AP75" s="91">
        <f t="shared" si="52"/>
        <v>1.0309282165757006</v>
      </c>
      <c r="AQ75" s="91">
        <f t="shared" si="53"/>
        <v>1.0309282165757006</v>
      </c>
      <c r="AR75" s="91">
        <f t="shared" si="54"/>
        <v>1.0309282165757006</v>
      </c>
      <c r="AS75" s="91">
        <f t="shared" si="55"/>
        <v>1.0309282165757006</v>
      </c>
      <c r="AT75" s="91">
        <f t="shared" si="56"/>
        <v>1.0309282165757006</v>
      </c>
      <c r="AU75" s="91">
        <f t="shared" si="57"/>
        <v>1.0309282165757006</v>
      </c>
      <c r="AV75" s="30">
        <v>0</v>
      </c>
      <c r="AW75" s="30">
        <v>0</v>
      </c>
      <c r="AX75" s="27">
        <f t="shared" si="63"/>
        <v>0</v>
      </c>
      <c r="AY75" s="27">
        <f t="shared" si="64"/>
        <v>476482.65056268987</v>
      </c>
      <c r="AZ75" s="27">
        <f t="shared" si="65"/>
        <v>2382411.1909570163</v>
      </c>
      <c r="BA75" s="27">
        <f t="shared" si="66"/>
        <v>4288339.6024853159</v>
      </c>
      <c r="BB75" s="27">
        <f t="shared" si="67"/>
        <v>6194268.0140136145</v>
      </c>
      <c r="BC75" s="27">
        <f t="shared" si="68"/>
        <v>8100196.4255419141</v>
      </c>
      <c r="BD75" s="27">
        <f t="shared" si="50"/>
        <v>9243750</v>
      </c>
      <c r="BM75" s="42"/>
      <c r="BN75" s="42"/>
      <c r="BO75" s="42"/>
      <c r="BP75" s="42"/>
      <c r="BQ75" s="42"/>
      <c r="BR75" s="42"/>
      <c r="BS75" s="42"/>
    </row>
    <row r="76" spans="1:71" ht="24.95" customHeight="1" x14ac:dyDescent="0.2">
      <c r="A76" s="1" t="s">
        <v>964</v>
      </c>
      <c r="B76" s="1">
        <v>2</v>
      </c>
      <c r="C76" s="7" t="s">
        <v>324</v>
      </c>
      <c r="D76" s="5" t="s">
        <v>325</v>
      </c>
      <c r="E76" s="1" t="s">
        <v>330</v>
      </c>
      <c r="F76" s="4" t="s">
        <v>331</v>
      </c>
      <c r="G76" s="4" t="s">
        <v>924</v>
      </c>
      <c r="H76" s="4" t="s">
        <v>913</v>
      </c>
      <c r="I76" s="4" t="s">
        <v>914</v>
      </c>
      <c r="J76" s="10" t="s">
        <v>344</v>
      </c>
      <c r="K76" s="4" t="s">
        <v>345</v>
      </c>
      <c r="L76" s="4" t="str">
        <f t="shared" si="35"/>
        <v>2.2.3.2.Vides izglītību veicinoši pasākumi sabiedrības informētībai un prasmju attīstībai</v>
      </c>
      <c r="M76" s="4" t="s">
        <v>917</v>
      </c>
      <c r="N76" s="4" t="s">
        <v>918</v>
      </c>
      <c r="O76" s="4" t="s">
        <v>919</v>
      </c>
      <c r="P76" s="5">
        <v>1</v>
      </c>
      <c r="Q76" s="5" t="str">
        <f t="shared" si="36"/>
        <v>2.2.3.2.1</v>
      </c>
      <c r="R76" s="1" t="s">
        <v>43</v>
      </c>
      <c r="S76" s="13">
        <v>8134500</v>
      </c>
      <c r="T76" s="13">
        <v>9570000</v>
      </c>
      <c r="U76" s="13">
        <v>1435500</v>
      </c>
      <c r="V76" s="50">
        <f t="shared" si="37"/>
        <v>0.85</v>
      </c>
      <c r="W76" s="40"/>
      <c r="X76" s="90">
        <v>0</v>
      </c>
      <c r="Y76" s="90">
        <v>478500</v>
      </c>
      <c r="Z76" s="90">
        <v>1674750</v>
      </c>
      <c r="AA76" s="90">
        <v>1674750</v>
      </c>
      <c r="AB76" s="90">
        <v>1435500</v>
      </c>
      <c r="AC76" s="90">
        <v>1914000</v>
      </c>
      <c r="AD76" s="90">
        <v>1435500</v>
      </c>
      <c r="AE76" s="90">
        <v>957000</v>
      </c>
      <c r="AF76" s="27">
        <f t="shared" si="38"/>
        <v>9570000</v>
      </c>
      <c r="AG76" s="27">
        <f t="shared" si="25"/>
        <v>0</v>
      </c>
      <c r="AH76" s="27">
        <f t="shared" si="39"/>
        <v>0</v>
      </c>
      <c r="AI76" s="27">
        <f t="shared" si="40"/>
        <v>478500</v>
      </c>
      <c r="AJ76" s="27">
        <f t="shared" si="26"/>
        <v>2153250</v>
      </c>
      <c r="AK76" s="27">
        <f t="shared" si="27"/>
        <v>3828000</v>
      </c>
      <c r="AL76" s="27">
        <f t="shared" si="28"/>
        <v>5263500</v>
      </c>
      <c r="AM76" s="27">
        <f t="shared" si="29"/>
        <v>7177500</v>
      </c>
      <c r="AN76" s="27">
        <f t="shared" si="30"/>
        <v>8613000</v>
      </c>
      <c r="AO76" s="27">
        <f t="shared" si="31"/>
        <v>9570000</v>
      </c>
      <c r="AP76" s="91">
        <f t="shared" si="52"/>
        <v>0.85</v>
      </c>
      <c r="AQ76" s="91">
        <f t="shared" si="53"/>
        <v>0.85</v>
      </c>
      <c r="AR76" s="91">
        <f t="shared" si="54"/>
        <v>0.85</v>
      </c>
      <c r="AS76" s="91">
        <f t="shared" si="55"/>
        <v>0.85</v>
      </c>
      <c r="AT76" s="91">
        <f t="shared" si="56"/>
        <v>0.85</v>
      </c>
      <c r="AU76" s="91">
        <f t="shared" si="57"/>
        <v>0.85</v>
      </c>
      <c r="AV76" s="30">
        <v>0</v>
      </c>
      <c r="AW76" s="30">
        <v>0</v>
      </c>
      <c r="AX76" s="27">
        <f t="shared" si="63"/>
        <v>406725</v>
      </c>
      <c r="AY76" s="27">
        <f t="shared" si="64"/>
        <v>1830262.5</v>
      </c>
      <c r="AZ76" s="27">
        <f t="shared" si="65"/>
        <v>3253800</v>
      </c>
      <c r="BA76" s="27">
        <f t="shared" si="66"/>
        <v>4473975</v>
      </c>
      <c r="BB76" s="27">
        <f t="shared" si="67"/>
        <v>6100875</v>
      </c>
      <c r="BC76" s="27">
        <f t="shared" si="68"/>
        <v>7321050</v>
      </c>
      <c r="BD76" s="27">
        <f t="shared" si="50"/>
        <v>8134500</v>
      </c>
      <c r="BM76" s="42"/>
      <c r="BN76" s="42"/>
      <c r="BO76" s="42"/>
      <c r="BP76" s="42"/>
      <c r="BQ76" s="42"/>
      <c r="BR76" s="42"/>
      <c r="BS76" s="42"/>
    </row>
    <row r="77" spans="1:71" ht="24.95" customHeight="1" x14ac:dyDescent="0.2">
      <c r="A77" s="1" t="s">
        <v>964</v>
      </c>
      <c r="B77" s="1">
        <v>2</v>
      </c>
      <c r="C77" s="7" t="s">
        <v>324</v>
      </c>
      <c r="D77" s="5" t="s">
        <v>325</v>
      </c>
      <c r="E77" s="1" t="s">
        <v>330</v>
      </c>
      <c r="F77" s="4" t="s">
        <v>331</v>
      </c>
      <c r="G77" s="4" t="s">
        <v>924</v>
      </c>
      <c r="H77" s="4" t="s">
        <v>913</v>
      </c>
      <c r="I77" s="4" t="s">
        <v>914</v>
      </c>
      <c r="J77" s="10" t="s">
        <v>344</v>
      </c>
      <c r="K77" s="4" t="s">
        <v>345</v>
      </c>
      <c r="L77" s="4" t="str">
        <f t="shared" si="35"/>
        <v>2.2.3.2.Vides izglītību veicinoši pasākumi sabiedrības informētībai un prasmju attīstībai</v>
      </c>
      <c r="M77" s="4" t="s">
        <v>917</v>
      </c>
      <c r="N77" s="4" t="s">
        <v>918</v>
      </c>
      <c r="O77" s="4" t="s">
        <v>919</v>
      </c>
      <c r="P77" s="5">
        <v>2</v>
      </c>
      <c r="Q77" s="5" t="str">
        <f t="shared" si="36"/>
        <v>2.2.3.2.2</v>
      </c>
      <c r="R77" s="1" t="s">
        <v>43</v>
      </c>
      <c r="S77" s="13">
        <v>1294125</v>
      </c>
      <c r="T77" s="13">
        <v>1522500</v>
      </c>
      <c r="U77" s="13">
        <v>228375</v>
      </c>
      <c r="V77" s="50">
        <f t="shared" si="37"/>
        <v>0.85</v>
      </c>
      <c r="W77" s="40"/>
      <c r="X77" s="90">
        <v>0</v>
      </c>
      <c r="Y77" s="90">
        <v>0</v>
      </c>
      <c r="Z77" s="90">
        <v>0</v>
      </c>
      <c r="AA77" s="90">
        <v>152250</v>
      </c>
      <c r="AB77" s="90">
        <v>609000</v>
      </c>
      <c r="AC77" s="90">
        <v>609000</v>
      </c>
      <c r="AD77" s="90">
        <v>152250</v>
      </c>
      <c r="AE77" s="90">
        <v>0</v>
      </c>
      <c r="AF77" s="27">
        <f t="shared" si="38"/>
        <v>1522500</v>
      </c>
      <c r="AG77" s="27">
        <f t="shared" si="25"/>
        <v>0</v>
      </c>
      <c r="AH77" s="27">
        <f t="shared" si="39"/>
        <v>0</v>
      </c>
      <c r="AI77" s="27">
        <f t="shared" si="40"/>
        <v>0</v>
      </c>
      <c r="AJ77" s="27">
        <f t="shared" si="26"/>
        <v>0</v>
      </c>
      <c r="AK77" s="27">
        <f t="shared" si="27"/>
        <v>152250</v>
      </c>
      <c r="AL77" s="27">
        <f t="shared" si="28"/>
        <v>761250</v>
      </c>
      <c r="AM77" s="27">
        <f t="shared" si="29"/>
        <v>1370250</v>
      </c>
      <c r="AN77" s="27">
        <f t="shared" si="30"/>
        <v>1522500</v>
      </c>
      <c r="AO77" s="27">
        <f t="shared" si="31"/>
        <v>1522500</v>
      </c>
      <c r="AP77" s="91">
        <f t="shared" si="52"/>
        <v>0.85</v>
      </c>
      <c r="AQ77" s="91">
        <f t="shared" si="53"/>
        <v>0.85</v>
      </c>
      <c r="AR77" s="91">
        <f t="shared" si="54"/>
        <v>0.85</v>
      </c>
      <c r="AS77" s="91">
        <f t="shared" si="55"/>
        <v>0.85</v>
      </c>
      <c r="AT77" s="91">
        <f t="shared" si="56"/>
        <v>0.85</v>
      </c>
      <c r="AU77" s="91">
        <f t="shared" si="57"/>
        <v>0.85</v>
      </c>
      <c r="AV77" s="30">
        <v>0</v>
      </c>
      <c r="AW77" s="30">
        <v>0</v>
      </c>
      <c r="AX77" s="27">
        <f t="shared" si="63"/>
        <v>0</v>
      </c>
      <c r="AY77" s="27">
        <f t="shared" si="64"/>
        <v>0</v>
      </c>
      <c r="AZ77" s="27">
        <f t="shared" si="65"/>
        <v>129412.5</v>
      </c>
      <c r="BA77" s="27">
        <f t="shared" si="66"/>
        <v>647062.5</v>
      </c>
      <c r="BB77" s="27">
        <f t="shared" si="67"/>
        <v>1164712.5</v>
      </c>
      <c r="BC77" s="27">
        <f t="shared" si="68"/>
        <v>1294125</v>
      </c>
      <c r="BD77" s="27">
        <f t="shared" si="50"/>
        <v>1294125</v>
      </c>
      <c r="BM77" s="42"/>
      <c r="BN77" s="42"/>
      <c r="BO77" s="42"/>
      <c r="BP77" s="42"/>
      <c r="BQ77" s="42"/>
      <c r="BR77" s="42"/>
      <c r="BS77" s="42"/>
    </row>
    <row r="78" spans="1:71" ht="24.95" customHeight="1" x14ac:dyDescent="0.2">
      <c r="A78" s="1" t="s">
        <v>964</v>
      </c>
      <c r="B78" s="1">
        <v>2</v>
      </c>
      <c r="C78" s="7" t="s">
        <v>324</v>
      </c>
      <c r="D78" s="5" t="s">
        <v>325</v>
      </c>
      <c r="E78" s="1" t="s">
        <v>330</v>
      </c>
      <c r="F78" s="4" t="s">
        <v>331</v>
      </c>
      <c r="G78" s="4" t="s">
        <v>924</v>
      </c>
      <c r="H78" s="4" t="s">
        <v>913</v>
      </c>
      <c r="I78" s="4" t="s">
        <v>914</v>
      </c>
      <c r="J78" s="10" t="s">
        <v>346</v>
      </c>
      <c r="K78" s="4" t="s">
        <v>347</v>
      </c>
      <c r="L78" s="4" t="str">
        <f t="shared" si="35"/>
        <v>2.2.3.3.Pasākumi bioloģiskās daudzveidības veicināšanai un saglabāšanai</v>
      </c>
      <c r="M78" s="4" t="s">
        <v>814</v>
      </c>
      <c r="N78" s="4" t="s">
        <v>815</v>
      </c>
      <c r="O78" s="4" t="s">
        <v>816</v>
      </c>
      <c r="P78" s="5">
        <v>1</v>
      </c>
      <c r="Q78" s="5" t="str">
        <f t="shared" si="36"/>
        <v>2.2.3.3.1</v>
      </c>
      <c r="R78" s="1" t="s">
        <v>43</v>
      </c>
      <c r="S78" s="13">
        <v>2500000</v>
      </c>
      <c r="T78" s="13">
        <v>2941177</v>
      </c>
      <c r="U78" s="13">
        <v>441177</v>
      </c>
      <c r="V78" s="50">
        <f t="shared" si="37"/>
        <v>0.84999984700002751</v>
      </c>
      <c r="W78" s="40"/>
      <c r="X78" s="90">
        <v>0</v>
      </c>
      <c r="Y78" s="90">
        <v>140091</v>
      </c>
      <c r="Z78" s="90">
        <v>140091</v>
      </c>
      <c r="AA78" s="90">
        <v>1098750</v>
      </c>
      <c r="AB78" s="90">
        <v>756400</v>
      </c>
      <c r="AC78" s="90">
        <v>756401</v>
      </c>
      <c r="AD78" s="90">
        <v>24721.875</v>
      </c>
      <c r="AE78" s="90">
        <v>24721.875</v>
      </c>
      <c r="AF78" s="27">
        <f t="shared" si="38"/>
        <v>2941176.75</v>
      </c>
      <c r="AG78" s="27">
        <f t="shared" si="25"/>
        <v>0</v>
      </c>
      <c r="AH78" s="27">
        <f t="shared" si="39"/>
        <v>0</v>
      </c>
      <c r="AI78" s="27">
        <f t="shared" si="40"/>
        <v>140091</v>
      </c>
      <c r="AJ78" s="27">
        <f t="shared" si="26"/>
        <v>280182</v>
      </c>
      <c r="AK78" s="27">
        <f t="shared" si="27"/>
        <v>1378932</v>
      </c>
      <c r="AL78" s="27">
        <f t="shared" si="28"/>
        <v>2135332</v>
      </c>
      <c r="AM78" s="27">
        <f t="shared" si="29"/>
        <v>2891733</v>
      </c>
      <c r="AN78" s="27">
        <f t="shared" si="30"/>
        <v>2916454.875</v>
      </c>
      <c r="AO78" s="27">
        <f t="shared" si="31"/>
        <v>2941176.75</v>
      </c>
      <c r="AP78" s="91">
        <f t="shared" si="52"/>
        <v>0.84999991925000762</v>
      </c>
      <c r="AQ78" s="91">
        <f t="shared" si="53"/>
        <v>0.84999991925000762</v>
      </c>
      <c r="AR78" s="91">
        <f t="shared" si="54"/>
        <v>0.84999991925000762</v>
      </c>
      <c r="AS78" s="91">
        <f t="shared" si="55"/>
        <v>0.84999991925000762</v>
      </c>
      <c r="AT78" s="91">
        <f t="shared" si="56"/>
        <v>0.84999991925000762</v>
      </c>
      <c r="AU78" s="91">
        <f t="shared" si="57"/>
        <v>0.84999991925000762</v>
      </c>
      <c r="AV78" s="30">
        <v>0</v>
      </c>
      <c r="AW78" s="30">
        <v>0</v>
      </c>
      <c r="AX78" s="27">
        <f t="shared" si="63"/>
        <v>119077.33868765282</v>
      </c>
      <c r="AY78" s="27">
        <f t="shared" si="64"/>
        <v>238154.67737530565</v>
      </c>
      <c r="AZ78" s="27">
        <f t="shared" si="65"/>
        <v>1172092.0886512515</v>
      </c>
      <c r="BA78" s="27">
        <f t="shared" si="66"/>
        <v>1815032.0275719573</v>
      </c>
      <c r="BB78" s="27">
        <f t="shared" si="67"/>
        <v>2457972.8164925822</v>
      </c>
      <c r="BC78" s="27">
        <f t="shared" si="68"/>
        <v>2478986.4082462909</v>
      </c>
      <c r="BD78" s="27">
        <f t="shared" si="50"/>
        <v>2500000</v>
      </c>
      <c r="BM78" s="42"/>
      <c r="BN78" s="42"/>
      <c r="BO78" s="42"/>
      <c r="BP78" s="42"/>
      <c r="BQ78" s="42"/>
      <c r="BR78" s="42"/>
      <c r="BS78" s="42"/>
    </row>
    <row r="79" spans="1:71" ht="24.95" customHeight="1" x14ac:dyDescent="0.2">
      <c r="A79" s="1" t="s">
        <v>964</v>
      </c>
      <c r="B79" s="1">
        <v>2</v>
      </c>
      <c r="C79" s="7" t="s">
        <v>324</v>
      </c>
      <c r="D79" s="5" t="s">
        <v>325</v>
      </c>
      <c r="E79" s="1" t="s">
        <v>330</v>
      </c>
      <c r="F79" s="4" t="s">
        <v>331</v>
      </c>
      <c r="G79" s="4" t="s">
        <v>924</v>
      </c>
      <c r="H79" s="4" t="s">
        <v>913</v>
      </c>
      <c r="I79" s="4" t="s">
        <v>914</v>
      </c>
      <c r="J79" s="10" t="s">
        <v>346</v>
      </c>
      <c r="K79" s="4" t="s">
        <v>347</v>
      </c>
      <c r="L79" s="4" t="str">
        <f t="shared" si="35"/>
        <v>2.2.3.3.Pasākumi bioloģiskās daudzveidības veicināšanai un saglabāšanai</v>
      </c>
      <c r="M79" s="4" t="s">
        <v>814</v>
      </c>
      <c r="N79" s="4" t="s">
        <v>815</v>
      </c>
      <c r="O79" s="4" t="s">
        <v>816</v>
      </c>
      <c r="P79" s="5">
        <v>2</v>
      </c>
      <c r="Q79" s="5" t="str">
        <f t="shared" si="36"/>
        <v>2.2.3.3.2</v>
      </c>
      <c r="R79" s="1" t="s">
        <v>43</v>
      </c>
      <c r="S79" s="13">
        <v>2500000</v>
      </c>
      <c r="T79" s="13">
        <v>2941177</v>
      </c>
      <c r="U79" s="13">
        <v>441177</v>
      </c>
      <c r="V79" s="50">
        <f t="shared" si="37"/>
        <v>0.84999984700002751</v>
      </c>
      <c r="W79" s="40"/>
      <c r="X79" s="90">
        <v>0</v>
      </c>
      <c r="Y79" s="90">
        <v>140091</v>
      </c>
      <c r="Z79" s="90">
        <v>140091</v>
      </c>
      <c r="AA79" s="90">
        <v>1098750</v>
      </c>
      <c r="AB79" s="90">
        <v>535812</v>
      </c>
      <c r="AC79" s="90">
        <v>535812</v>
      </c>
      <c r="AD79" s="90">
        <v>24721.875</v>
      </c>
      <c r="AE79" s="90">
        <v>24721.875</v>
      </c>
      <c r="AF79" s="27">
        <f t="shared" si="38"/>
        <v>2499999.75</v>
      </c>
      <c r="AG79" s="27">
        <f t="shared" si="25"/>
        <v>0</v>
      </c>
      <c r="AH79" s="27">
        <f t="shared" si="39"/>
        <v>0</v>
      </c>
      <c r="AI79" s="27">
        <f t="shared" si="40"/>
        <v>140091</v>
      </c>
      <c r="AJ79" s="27">
        <f t="shared" si="26"/>
        <v>280182</v>
      </c>
      <c r="AK79" s="27">
        <f t="shared" si="27"/>
        <v>1378932</v>
      </c>
      <c r="AL79" s="27">
        <f t="shared" si="28"/>
        <v>1914744</v>
      </c>
      <c r="AM79" s="27">
        <f t="shared" si="29"/>
        <v>2450556</v>
      </c>
      <c r="AN79" s="27">
        <f t="shared" si="30"/>
        <v>2475277.875</v>
      </c>
      <c r="AO79" s="27">
        <f t="shared" si="31"/>
        <v>2499999.75</v>
      </c>
      <c r="AP79" s="91">
        <f t="shared" si="52"/>
        <v>1.0000001000000101</v>
      </c>
      <c r="AQ79" s="91">
        <f t="shared" si="53"/>
        <v>1.0000001000000101</v>
      </c>
      <c r="AR79" s="91">
        <f t="shared" si="54"/>
        <v>1.0000001000000101</v>
      </c>
      <c r="AS79" s="91">
        <f t="shared" si="55"/>
        <v>1.0000001000000101</v>
      </c>
      <c r="AT79" s="91">
        <f t="shared" si="56"/>
        <v>1.0000001000000101</v>
      </c>
      <c r="AU79" s="91">
        <f t="shared" si="57"/>
        <v>1.0000001000000101</v>
      </c>
      <c r="AV79" s="30">
        <v>0</v>
      </c>
      <c r="AW79" s="30">
        <v>0</v>
      </c>
      <c r="AX79" s="27">
        <f t="shared" si="63"/>
        <v>140091.0140091014</v>
      </c>
      <c r="AY79" s="27">
        <f t="shared" si="64"/>
        <v>280182.02801820281</v>
      </c>
      <c r="AZ79" s="27">
        <f t="shared" si="65"/>
        <v>1378932.1378932139</v>
      </c>
      <c r="BA79" s="27">
        <f t="shared" si="66"/>
        <v>1914744.1914744193</v>
      </c>
      <c r="BB79" s="27">
        <f t="shared" si="67"/>
        <v>2450556.2450556247</v>
      </c>
      <c r="BC79" s="27">
        <f t="shared" si="68"/>
        <v>2475278.1225278126</v>
      </c>
      <c r="BD79" s="27">
        <f t="shared" si="50"/>
        <v>2500000</v>
      </c>
      <c r="BM79" s="42"/>
      <c r="BN79" s="42"/>
      <c r="BO79" s="42"/>
      <c r="BP79" s="42"/>
      <c r="BQ79" s="42"/>
      <c r="BR79" s="42"/>
      <c r="BS79" s="42"/>
    </row>
    <row r="80" spans="1:71" ht="24.95" customHeight="1" x14ac:dyDescent="0.2">
      <c r="A80" s="1" t="s">
        <v>964</v>
      </c>
      <c r="B80" s="1">
        <v>2</v>
      </c>
      <c r="C80" s="7" t="s">
        <v>324</v>
      </c>
      <c r="D80" s="5" t="s">
        <v>325</v>
      </c>
      <c r="E80" s="1" t="s">
        <v>330</v>
      </c>
      <c r="F80" s="4" t="s">
        <v>331</v>
      </c>
      <c r="G80" s="4" t="s">
        <v>924</v>
      </c>
      <c r="H80" s="4" t="s">
        <v>913</v>
      </c>
      <c r="I80" s="4" t="s">
        <v>914</v>
      </c>
      <c r="J80" s="10" t="s">
        <v>346</v>
      </c>
      <c r="K80" s="4" t="s">
        <v>347</v>
      </c>
      <c r="L80" s="4" t="str">
        <f>J80&amp;K80</f>
        <v>2.2.3.3.Pasākumi bioloģiskās daudzveidības veicināšanai un saglabāšanai</v>
      </c>
      <c r="M80" s="4" t="s">
        <v>814</v>
      </c>
      <c r="N80" s="4" t="s">
        <v>815</v>
      </c>
      <c r="O80" s="4" t="s">
        <v>816</v>
      </c>
      <c r="P80" s="5">
        <v>3</v>
      </c>
      <c r="Q80" s="5" t="str">
        <f>J80&amp;P80</f>
        <v>2.2.3.3.3</v>
      </c>
      <c r="R80" s="1" t="s">
        <v>43</v>
      </c>
      <c r="S80" s="13">
        <v>23277500</v>
      </c>
      <c r="T80" s="13">
        <v>27385294</v>
      </c>
      <c r="U80" s="13">
        <v>4107794</v>
      </c>
      <c r="V80" s="50">
        <f>S80/T80</f>
        <v>0.85000000365159489</v>
      </c>
      <c r="W80" s="40"/>
      <c r="X80" s="90">
        <v>0</v>
      </c>
      <c r="Y80" s="90">
        <v>0</v>
      </c>
      <c r="Z80" s="90">
        <v>2275861</v>
      </c>
      <c r="AA80" s="90">
        <v>3793102.9499999997</v>
      </c>
      <c r="AB80" s="90">
        <v>3856321.3986764704</v>
      </c>
      <c r="AC80" s="90">
        <v>5120689</v>
      </c>
      <c r="AD80" s="90">
        <v>6385057</v>
      </c>
      <c r="AE80" s="90">
        <v>3202041</v>
      </c>
      <c r="AF80" s="27">
        <f>W80+X80+Y80+Z80+AA80+AB80+AC80+AD80+AE80</f>
        <v>24633072.348676469</v>
      </c>
      <c r="AG80" s="27">
        <f>W80</f>
        <v>0</v>
      </c>
      <c r="AH80" s="27">
        <f t="shared" ref="AH80:AO80" si="69">AG80+X80</f>
        <v>0</v>
      </c>
      <c r="AI80" s="27">
        <f t="shared" si="69"/>
        <v>0</v>
      </c>
      <c r="AJ80" s="27">
        <f t="shared" si="69"/>
        <v>2275861</v>
      </c>
      <c r="AK80" s="27">
        <f t="shared" si="69"/>
        <v>6068963.9499999993</v>
      </c>
      <c r="AL80" s="27">
        <f t="shared" si="69"/>
        <v>9925285.3486764692</v>
      </c>
      <c r="AM80" s="27">
        <f t="shared" si="69"/>
        <v>15045974.348676469</v>
      </c>
      <c r="AN80" s="27">
        <f t="shared" si="69"/>
        <v>21431031.348676469</v>
      </c>
      <c r="AO80" s="27">
        <f t="shared" si="69"/>
        <v>24633072.348676469</v>
      </c>
      <c r="AP80" s="91">
        <f t="shared" si="52"/>
        <v>0.9449694163404142</v>
      </c>
      <c r="AQ80" s="91">
        <f t="shared" si="53"/>
        <v>0.9449694163404142</v>
      </c>
      <c r="AR80" s="91">
        <f t="shared" si="54"/>
        <v>0.9449694163404142</v>
      </c>
      <c r="AS80" s="91">
        <f t="shared" si="55"/>
        <v>0.9449694163404142</v>
      </c>
      <c r="AT80" s="91">
        <f t="shared" si="56"/>
        <v>0.9449694163404142</v>
      </c>
      <c r="AU80" s="91">
        <f t="shared" si="57"/>
        <v>0.9449694163404142</v>
      </c>
      <c r="AV80" s="30">
        <v>0</v>
      </c>
      <c r="AW80" s="30">
        <v>0</v>
      </c>
      <c r="AX80" s="27">
        <f t="shared" si="63"/>
        <v>0</v>
      </c>
      <c r="AY80" s="27">
        <f t="shared" si="64"/>
        <v>2150619.0408419115</v>
      </c>
      <c r="AZ80" s="27">
        <f t="shared" si="65"/>
        <v>5734985.3216225142</v>
      </c>
      <c r="BA80" s="27">
        <f t="shared" si="66"/>
        <v>9379091.1029508673</v>
      </c>
      <c r="BB80" s="27">
        <f t="shared" si="67"/>
        <v>14217985.598541647</v>
      </c>
      <c r="BC80" s="27">
        <f t="shared" si="68"/>
        <v>20251669.185131922</v>
      </c>
      <c r="BD80" s="27">
        <f t="shared" si="50"/>
        <v>23277500</v>
      </c>
      <c r="BM80" s="42"/>
      <c r="BN80" s="42"/>
      <c r="BO80" s="42"/>
      <c r="BP80" s="42"/>
      <c r="BQ80" s="42"/>
      <c r="BR80" s="42"/>
      <c r="BS80" s="42"/>
    </row>
    <row r="81" spans="1:71" ht="24.95" customHeight="1" x14ac:dyDescent="0.2">
      <c r="A81" s="1" t="s">
        <v>964</v>
      </c>
      <c r="B81" s="1">
        <v>2</v>
      </c>
      <c r="C81" s="7" t="s">
        <v>324</v>
      </c>
      <c r="D81" s="5" t="s">
        <v>325</v>
      </c>
      <c r="E81" s="1" t="s">
        <v>330</v>
      </c>
      <c r="F81" s="4" t="s">
        <v>331</v>
      </c>
      <c r="G81" s="4" t="s">
        <v>924</v>
      </c>
      <c r="H81" s="4" t="s">
        <v>913</v>
      </c>
      <c r="I81" s="4" t="s">
        <v>914</v>
      </c>
      <c r="J81" s="10" t="s">
        <v>348</v>
      </c>
      <c r="K81" s="4" t="s">
        <v>349</v>
      </c>
      <c r="L81" s="4" t="str">
        <f t="shared" ref="L81:L119" si="70">J81&amp;K81</f>
        <v>2.2.3.4.Vides monitoringa attīstība harmonizētai vides un klimata datu informācijas nodrošināšanai</v>
      </c>
      <c r="M81" s="4" t="s">
        <v>817</v>
      </c>
      <c r="N81" s="4" t="s">
        <v>818</v>
      </c>
      <c r="O81" s="4" t="s">
        <v>819</v>
      </c>
      <c r="P81" s="5">
        <v>1</v>
      </c>
      <c r="Q81" s="5" t="str">
        <f t="shared" ref="Q81:Q119" si="71">J81&amp;P81</f>
        <v>2.2.3.4.1</v>
      </c>
      <c r="R81" s="1" t="s">
        <v>43</v>
      </c>
      <c r="S81" s="13">
        <v>9243750</v>
      </c>
      <c r="T81" s="13">
        <v>10875000</v>
      </c>
      <c r="U81" s="13">
        <v>1631250</v>
      </c>
      <c r="V81" s="50">
        <f t="shared" ref="V81:V100" si="72">S81/T81</f>
        <v>0.85</v>
      </c>
      <c r="W81" s="40"/>
      <c r="X81" s="90">
        <v>137705.41136461793</v>
      </c>
      <c r="Y81" s="90">
        <f>606233.219783299+1304250</f>
        <v>1910483.2197832991</v>
      </c>
      <c r="Z81" s="90">
        <f>1024472.45682393+2865045</f>
        <v>3889517.4568239301</v>
      </c>
      <c r="AA81" s="90">
        <v>1272999.6569366206</v>
      </c>
      <c r="AB81" s="90">
        <v>1035390.0076121034</v>
      </c>
      <c r="AC81" s="90">
        <v>1054504.7779781201</v>
      </c>
      <c r="AD81" s="90">
        <v>958947.41103020054</v>
      </c>
      <c r="AE81" s="90">
        <v>0</v>
      </c>
      <c r="AF81" s="27">
        <f t="shared" ref="AF81:AF119" si="73">W81+X81+Y81+Z81+AA81+AB81+AC81+AD81+AE81</f>
        <v>10259547.941528892</v>
      </c>
      <c r="AG81" s="27">
        <f t="shared" si="25"/>
        <v>0</v>
      </c>
      <c r="AH81" s="27">
        <f t="shared" ref="AH81:AH116" si="74">AG81+X81</f>
        <v>137705.41136461793</v>
      </c>
      <c r="AI81" s="27">
        <f t="shared" ref="AI81:AI116" si="75">AH81+Y81</f>
        <v>2048188.6311479171</v>
      </c>
      <c r="AJ81" s="27">
        <f t="shared" si="26"/>
        <v>5937706.0879718475</v>
      </c>
      <c r="AK81" s="27">
        <f t="shared" si="27"/>
        <v>7210705.7449084679</v>
      </c>
      <c r="AL81" s="27">
        <f t="shared" si="28"/>
        <v>8246095.7525205715</v>
      </c>
      <c r="AM81" s="27">
        <f t="shared" si="29"/>
        <v>9300600.5304986909</v>
      </c>
      <c r="AN81" s="27">
        <f t="shared" si="30"/>
        <v>10259547.941528892</v>
      </c>
      <c r="AO81" s="27">
        <f t="shared" si="31"/>
        <v>10259547.941528892</v>
      </c>
      <c r="AP81" s="91">
        <f t="shared" si="52"/>
        <v>0.9009899902687607</v>
      </c>
      <c r="AQ81" s="91">
        <f t="shared" si="53"/>
        <v>0.9009899902687607</v>
      </c>
      <c r="AR81" s="91">
        <f t="shared" si="54"/>
        <v>0.9009899902687607</v>
      </c>
      <c r="AS81" s="91">
        <f t="shared" si="55"/>
        <v>0.9009899902687607</v>
      </c>
      <c r="AT81" s="91">
        <f t="shared" si="56"/>
        <v>0.9009899902687607</v>
      </c>
      <c r="AU81" s="91">
        <f t="shared" si="57"/>
        <v>0.9009899902687607</v>
      </c>
      <c r="AV81" s="30">
        <v>0</v>
      </c>
      <c r="AW81" s="30">
        <v>0</v>
      </c>
      <c r="AX81" s="27">
        <f t="shared" si="63"/>
        <v>1845397.4548465481</v>
      </c>
      <c r="AY81" s="27">
        <f t="shared" si="64"/>
        <v>5349813.7504205164</v>
      </c>
      <c r="AZ81" s="27">
        <f t="shared" si="65"/>
        <v>6496773.6989359772</v>
      </c>
      <c r="BA81" s="27">
        <f t="shared" si="66"/>
        <v>7429649.7318187784</v>
      </c>
      <c r="BB81" s="27">
        <f t="shared" si="67"/>
        <v>8379747.9814676465</v>
      </c>
      <c r="BC81" s="27">
        <f t="shared" si="68"/>
        <v>9243750</v>
      </c>
      <c r="BD81" s="27">
        <f t="shared" si="50"/>
        <v>9243750</v>
      </c>
      <c r="BM81" s="42"/>
      <c r="BN81" s="42"/>
      <c r="BO81" s="42"/>
      <c r="BP81" s="42"/>
      <c r="BQ81" s="42"/>
      <c r="BR81" s="42"/>
      <c r="BS81" s="42"/>
    </row>
    <row r="82" spans="1:71" ht="24.95" customHeight="1" x14ac:dyDescent="0.2">
      <c r="A82" s="1" t="s">
        <v>966</v>
      </c>
      <c r="B82" s="1">
        <v>2</v>
      </c>
      <c r="C82" s="7" t="s">
        <v>324</v>
      </c>
      <c r="D82" s="5" t="s">
        <v>325</v>
      </c>
      <c r="E82" s="1" t="s">
        <v>330</v>
      </c>
      <c r="F82" s="4" t="s">
        <v>331</v>
      </c>
      <c r="G82" s="4" t="s">
        <v>791</v>
      </c>
      <c r="H82" s="4" t="s">
        <v>792</v>
      </c>
      <c r="I82" s="4" t="s">
        <v>793</v>
      </c>
      <c r="J82" s="10" t="s">
        <v>348</v>
      </c>
      <c r="K82" s="4" t="s">
        <v>349</v>
      </c>
      <c r="L82" s="4" t="str">
        <f t="shared" si="70"/>
        <v>2.2.3.4.Vides monitoringa attīstība harmonizētai vides un klimata datu informācijas nodrošināšanai</v>
      </c>
      <c r="M82" s="4" t="s">
        <v>817</v>
      </c>
      <c r="N82" s="4" t="s">
        <v>818</v>
      </c>
      <c r="O82" s="4" t="s">
        <v>819</v>
      </c>
      <c r="P82" s="5">
        <v>2</v>
      </c>
      <c r="Q82" s="5" t="str">
        <f t="shared" si="71"/>
        <v>2.2.3.4.2</v>
      </c>
      <c r="R82" s="1" t="s">
        <v>43</v>
      </c>
      <c r="S82" s="13">
        <v>802662</v>
      </c>
      <c r="T82" s="13">
        <v>944309</v>
      </c>
      <c r="U82" s="13">
        <v>141647</v>
      </c>
      <c r="V82" s="50">
        <f t="shared" si="72"/>
        <v>0.84999931166599074</v>
      </c>
      <c r="W82" s="40"/>
      <c r="X82" s="90">
        <v>0</v>
      </c>
      <c r="Y82" s="90">
        <v>0</v>
      </c>
      <c r="Z82" s="90">
        <v>0</v>
      </c>
      <c r="AA82" s="90">
        <v>301598.39234937448</v>
      </c>
      <c r="AB82" s="90">
        <v>160677.65191265638</v>
      </c>
      <c r="AC82" s="90">
        <v>160677.65191265638</v>
      </c>
      <c r="AD82" s="90">
        <v>160677.65191265638</v>
      </c>
      <c r="AE82" s="90">
        <v>0</v>
      </c>
      <c r="AF82" s="27">
        <f t="shared" si="73"/>
        <v>783631.34808734362</v>
      </c>
      <c r="AG82" s="27">
        <f t="shared" ref="AG82:AG153" si="76">W82</f>
        <v>0</v>
      </c>
      <c r="AH82" s="27">
        <f t="shared" si="74"/>
        <v>0</v>
      </c>
      <c r="AI82" s="27">
        <f t="shared" si="75"/>
        <v>0</v>
      </c>
      <c r="AJ82" s="27">
        <f t="shared" ref="AJ82:AJ153" si="77">AI82+Z82</f>
        <v>0</v>
      </c>
      <c r="AK82" s="27">
        <f t="shared" ref="AK82:AK153" si="78">AJ82+AA82</f>
        <v>301598.39234937448</v>
      </c>
      <c r="AL82" s="27">
        <f t="shared" ref="AL82:AL153" si="79">AK82+AB82</f>
        <v>462276.04426203086</v>
      </c>
      <c r="AM82" s="27">
        <f t="shared" ref="AM82:AM153" si="80">AL82+AC82</f>
        <v>622953.69617468724</v>
      </c>
      <c r="AN82" s="27">
        <f t="shared" ref="AN82:AN153" si="81">AM82+AD82</f>
        <v>783631.34808734362</v>
      </c>
      <c r="AO82" s="27">
        <f t="shared" ref="AO82:AO153" si="82">AN82+AE82</f>
        <v>783631.34808734362</v>
      </c>
      <c r="AP82" s="91">
        <v>0.50435846832197817</v>
      </c>
      <c r="AQ82" s="91">
        <v>0.46991464047737752</v>
      </c>
      <c r="AR82" s="91">
        <v>0.54455166330727101</v>
      </c>
      <c r="AS82" s="91">
        <v>0.68869228476477917</v>
      </c>
      <c r="AT82" s="91">
        <v>0.78416684405807557</v>
      </c>
      <c r="AU82" s="91">
        <v>0.82817599772856554</v>
      </c>
      <c r="AV82" s="30">
        <v>0</v>
      </c>
      <c r="AW82" s="30">
        <v>0</v>
      </c>
      <c r="AX82" s="27">
        <f t="shared" si="63"/>
        <v>0</v>
      </c>
      <c r="AY82" s="27">
        <f t="shared" si="64"/>
        <v>0</v>
      </c>
      <c r="AZ82" s="27">
        <f t="shared" si="65"/>
        <v>164235.90620465079</v>
      </c>
      <c r="BA82" s="27">
        <f t="shared" si="66"/>
        <v>318365.94511484221</v>
      </c>
      <c r="BB82" s="27">
        <f t="shared" si="67"/>
        <v>488499.63392361777</v>
      </c>
      <c r="BC82" s="27">
        <f t="shared" si="68"/>
        <v>648984.67355361662</v>
      </c>
      <c r="BD82" s="27">
        <f t="shared" ref="BD82:BD102" si="83">S82</f>
        <v>802662</v>
      </c>
      <c r="BM82" s="42"/>
      <c r="BN82" s="42"/>
      <c r="BO82" s="42"/>
      <c r="BP82" s="42"/>
      <c r="BQ82" s="42"/>
      <c r="BR82" s="42"/>
      <c r="BS82" s="42"/>
    </row>
    <row r="83" spans="1:71" ht="24.95" customHeight="1" x14ac:dyDescent="0.2">
      <c r="A83" s="1" t="s">
        <v>964</v>
      </c>
      <c r="B83" s="1">
        <v>2</v>
      </c>
      <c r="C83" s="7" t="s">
        <v>324</v>
      </c>
      <c r="D83" s="5" t="s">
        <v>325</v>
      </c>
      <c r="E83" s="1" t="s">
        <v>330</v>
      </c>
      <c r="F83" s="4" t="s">
        <v>331</v>
      </c>
      <c r="G83" s="4" t="s">
        <v>791</v>
      </c>
      <c r="H83" s="4" t="s">
        <v>913</v>
      </c>
      <c r="I83" s="4" t="s">
        <v>914</v>
      </c>
      <c r="J83" s="1" t="s">
        <v>350</v>
      </c>
      <c r="K83" s="4" t="s">
        <v>351</v>
      </c>
      <c r="L83" s="4" t="str">
        <f t="shared" si="70"/>
        <v>2.2.3.5.Gaisa piesārņojuma samazināšanas pasākumi pašvaldībās</v>
      </c>
      <c r="M83" s="4" t="s">
        <v>820</v>
      </c>
      <c r="N83" s="4" t="s">
        <v>932</v>
      </c>
      <c r="O83" s="4" t="s">
        <v>933</v>
      </c>
      <c r="P83" s="5">
        <v>1</v>
      </c>
      <c r="Q83" s="5" t="str">
        <f t="shared" si="71"/>
        <v>2.2.3.5.1</v>
      </c>
      <c r="R83" s="1" t="s">
        <v>43</v>
      </c>
      <c r="S83" s="13">
        <v>4225717</v>
      </c>
      <c r="T83" s="13">
        <v>4971432</v>
      </c>
      <c r="U83" s="13">
        <v>745715</v>
      </c>
      <c r="V83" s="50">
        <f t="shared" si="72"/>
        <v>0.84999995977014264</v>
      </c>
      <c r="W83" s="40"/>
      <c r="X83" s="90">
        <v>0</v>
      </c>
      <c r="Y83" s="90">
        <v>152126</v>
      </c>
      <c r="Z83" s="90">
        <v>1521258</v>
      </c>
      <c r="AA83" s="90">
        <v>2552333</v>
      </c>
      <c r="AB83" s="90">
        <v>-5.0000000046566129E-2</v>
      </c>
      <c r="AC83" s="90">
        <v>-5.0000000046566129E-2</v>
      </c>
      <c r="AD83" s="90">
        <v>-5.0000000046566129E-2</v>
      </c>
      <c r="AE83" s="90">
        <v>-5.0000000046566129E-2</v>
      </c>
      <c r="AF83" s="27">
        <f t="shared" si="73"/>
        <v>4225716.8000000007</v>
      </c>
      <c r="AG83" s="27">
        <f t="shared" si="76"/>
        <v>0</v>
      </c>
      <c r="AH83" s="27">
        <f t="shared" si="74"/>
        <v>0</v>
      </c>
      <c r="AI83" s="27">
        <f t="shared" si="75"/>
        <v>152126</v>
      </c>
      <c r="AJ83" s="27">
        <f t="shared" si="77"/>
        <v>1673384</v>
      </c>
      <c r="AK83" s="27">
        <f t="shared" si="78"/>
        <v>4225717</v>
      </c>
      <c r="AL83" s="27">
        <f t="shared" si="79"/>
        <v>4225716.95</v>
      </c>
      <c r="AM83" s="27">
        <f t="shared" si="80"/>
        <v>4225716.9000000004</v>
      </c>
      <c r="AN83" s="27">
        <f t="shared" si="81"/>
        <v>4225716.8500000006</v>
      </c>
      <c r="AO83" s="27">
        <f t="shared" si="82"/>
        <v>4225716.8000000007</v>
      </c>
      <c r="AP83" s="91">
        <f t="shared" ref="AP83:AP86" si="84">S83/AF83</f>
        <v>1.0000000473292483</v>
      </c>
      <c r="AQ83" s="91">
        <f t="shared" ref="AQ83:AQ86" si="85">S83/AF83</f>
        <v>1.0000000473292483</v>
      </c>
      <c r="AR83" s="91">
        <f t="shared" ref="AR83:AR86" si="86">S83/AF83</f>
        <v>1.0000000473292483</v>
      </c>
      <c r="AS83" s="91">
        <f t="shared" ref="AS83:AS86" si="87">S83/AF83</f>
        <v>1.0000000473292483</v>
      </c>
      <c r="AT83" s="91">
        <f t="shared" ref="AT83:AT86" si="88">S83/AF83</f>
        <v>1.0000000473292483</v>
      </c>
      <c r="AU83" s="91">
        <f t="shared" ref="AU83:AU86" si="89">S83/AF83</f>
        <v>1.0000000473292483</v>
      </c>
      <c r="AV83" s="30">
        <v>0</v>
      </c>
      <c r="AW83" s="30">
        <v>0</v>
      </c>
      <c r="AX83" s="27">
        <f t="shared" si="63"/>
        <v>152126.00720000922</v>
      </c>
      <c r="AY83" s="27">
        <f t="shared" si="64"/>
        <v>1673384.0792000068</v>
      </c>
      <c r="AZ83" s="27">
        <f t="shared" si="65"/>
        <v>4225717</v>
      </c>
      <c r="BA83" s="27">
        <f t="shared" si="66"/>
        <v>4225717</v>
      </c>
      <c r="BB83" s="27">
        <f t="shared" si="67"/>
        <v>4225717</v>
      </c>
      <c r="BC83" s="27">
        <f t="shared" si="68"/>
        <v>4225717</v>
      </c>
      <c r="BD83" s="27">
        <f t="shared" si="83"/>
        <v>4225717</v>
      </c>
      <c r="BM83" s="42"/>
      <c r="BN83" s="42"/>
      <c r="BO83" s="42"/>
      <c r="BP83" s="42"/>
      <c r="BQ83" s="42"/>
      <c r="BR83" s="42"/>
      <c r="BS83" s="42"/>
    </row>
    <row r="84" spans="1:71" ht="24.95" customHeight="1" x14ac:dyDescent="0.2">
      <c r="A84" s="1" t="s">
        <v>964</v>
      </c>
      <c r="B84" s="1">
        <v>2</v>
      </c>
      <c r="C84" s="7" t="s">
        <v>324</v>
      </c>
      <c r="D84" s="5" t="s">
        <v>325</v>
      </c>
      <c r="E84" s="1" t="s">
        <v>330</v>
      </c>
      <c r="F84" s="4" t="s">
        <v>331</v>
      </c>
      <c r="G84" s="4" t="s">
        <v>791</v>
      </c>
      <c r="H84" s="4" t="s">
        <v>913</v>
      </c>
      <c r="I84" s="4" t="s">
        <v>914</v>
      </c>
      <c r="J84" s="1" t="s">
        <v>350</v>
      </c>
      <c r="K84" s="4" t="s">
        <v>351</v>
      </c>
      <c r="L84" s="4" t="str">
        <f>J84&amp;K84</f>
        <v>2.2.3.5.Gaisa piesārņojuma samazināšanas pasākumi pašvaldībās</v>
      </c>
      <c r="M84" s="4" t="s">
        <v>820</v>
      </c>
      <c r="N84" s="4" t="s">
        <v>932</v>
      </c>
      <c r="O84" s="4" t="s">
        <v>933</v>
      </c>
      <c r="P84" s="5">
        <v>2</v>
      </c>
      <c r="Q84" s="5" t="str">
        <f>J84&amp;P84</f>
        <v>2.2.3.5.2</v>
      </c>
      <c r="R84" s="1" t="s">
        <v>43</v>
      </c>
      <c r="S84" s="13">
        <v>845143</v>
      </c>
      <c r="T84" s="13">
        <v>994286</v>
      </c>
      <c r="U84" s="13">
        <v>149143</v>
      </c>
      <c r="V84" s="50">
        <f>S84/T84</f>
        <v>0.84999989942531629</v>
      </c>
      <c r="W84" s="40"/>
      <c r="X84" s="90">
        <v>0</v>
      </c>
      <c r="Y84" s="90">
        <v>0</v>
      </c>
      <c r="Z84" s="90">
        <v>0</v>
      </c>
      <c r="AA84" s="90">
        <v>253543</v>
      </c>
      <c r="AB84" s="90">
        <v>591600</v>
      </c>
      <c r="AC84" s="90">
        <v>0</v>
      </c>
      <c r="AD84" s="90">
        <v>0</v>
      </c>
      <c r="AE84" s="90">
        <v>0</v>
      </c>
      <c r="AF84" s="27">
        <f>W84+X84+Y84+Z84+AA84+AB84+AC84+AD84+AE84</f>
        <v>845143</v>
      </c>
      <c r="AG84" s="27">
        <f>W84</f>
        <v>0</v>
      </c>
      <c r="AH84" s="27">
        <f t="shared" ref="AH84:AO84" si="90">AG84+X84</f>
        <v>0</v>
      </c>
      <c r="AI84" s="27">
        <f t="shared" si="90"/>
        <v>0</v>
      </c>
      <c r="AJ84" s="27">
        <f t="shared" si="90"/>
        <v>0</v>
      </c>
      <c r="AK84" s="27">
        <f t="shared" si="90"/>
        <v>253543</v>
      </c>
      <c r="AL84" s="27">
        <f t="shared" si="90"/>
        <v>845143</v>
      </c>
      <c r="AM84" s="27">
        <f t="shared" si="90"/>
        <v>845143</v>
      </c>
      <c r="AN84" s="27">
        <f t="shared" si="90"/>
        <v>845143</v>
      </c>
      <c r="AO84" s="27">
        <f t="shared" si="90"/>
        <v>845143</v>
      </c>
      <c r="AP84" s="91">
        <f t="shared" si="84"/>
        <v>1</v>
      </c>
      <c r="AQ84" s="91">
        <f t="shared" si="85"/>
        <v>1</v>
      </c>
      <c r="AR84" s="91">
        <f t="shared" si="86"/>
        <v>1</v>
      </c>
      <c r="AS84" s="91">
        <f t="shared" si="87"/>
        <v>1</v>
      </c>
      <c r="AT84" s="91">
        <f t="shared" si="88"/>
        <v>1</v>
      </c>
      <c r="AU84" s="91">
        <f t="shared" si="89"/>
        <v>1</v>
      </c>
      <c r="AV84" s="30">
        <v>0</v>
      </c>
      <c r="AW84" s="30">
        <v>0</v>
      </c>
      <c r="AX84" s="27">
        <f t="shared" si="63"/>
        <v>0</v>
      </c>
      <c r="AY84" s="27">
        <f t="shared" si="64"/>
        <v>0</v>
      </c>
      <c r="AZ84" s="27">
        <f t="shared" si="65"/>
        <v>253543</v>
      </c>
      <c r="BA84" s="27">
        <f t="shared" si="66"/>
        <v>845143</v>
      </c>
      <c r="BB84" s="27">
        <f t="shared" si="67"/>
        <v>845143</v>
      </c>
      <c r="BC84" s="27">
        <f t="shared" si="68"/>
        <v>845143</v>
      </c>
      <c r="BD84" s="27">
        <f t="shared" si="83"/>
        <v>845143</v>
      </c>
      <c r="BM84" s="42"/>
      <c r="BN84" s="42"/>
      <c r="BO84" s="42"/>
      <c r="BP84" s="42"/>
      <c r="BQ84" s="42"/>
      <c r="BR84" s="42"/>
      <c r="BS84" s="42"/>
    </row>
    <row r="85" spans="1:71" ht="24.95" customHeight="1" x14ac:dyDescent="0.2">
      <c r="A85" s="1" t="s">
        <v>964</v>
      </c>
      <c r="B85" s="1">
        <v>2</v>
      </c>
      <c r="C85" s="7" t="s">
        <v>324</v>
      </c>
      <c r="D85" s="5" t="s">
        <v>325</v>
      </c>
      <c r="E85" s="1" t="s">
        <v>330</v>
      </c>
      <c r="F85" s="4" t="s">
        <v>331</v>
      </c>
      <c r="G85" s="4" t="s">
        <v>924</v>
      </c>
      <c r="H85" s="4" t="s">
        <v>913</v>
      </c>
      <c r="I85" s="4" t="s">
        <v>914</v>
      </c>
      <c r="J85" s="10" t="s">
        <v>352</v>
      </c>
      <c r="K85" s="4" t="s">
        <v>353</v>
      </c>
      <c r="L85" s="4" t="str">
        <f t="shared" si="70"/>
        <v>2.2.3.6.Gaisa piesārņojumu mazinošu pasākumu īstenošana, uzlabojot mājsaimniecību siltumapgādes sistēmas</v>
      </c>
      <c r="M85" s="4" t="s">
        <v>821</v>
      </c>
      <c r="N85" s="4" t="s">
        <v>822</v>
      </c>
      <c r="O85" s="4" t="s">
        <v>823</v>
      </c>
      <c r="P85" s="5" t="s">
        <v>42</v>
      </c>
      <c r="Q85" s="5" t="str">
        <f t="shared" si="71"/>
        <v>2.2.3.6._</v>
      </c>
      <c r="R85" s="1" t="s">
        <v>43</v>
      </c>
      <c r="S85" s="13">
        <v>12443220</v>
      </c>
      <c r="T85" s="13">
        <v>14639083</v>
      </c>
      <c r="U85" s="13">
        <v>2195863</v>
      </c>
      <c r="V85" s="50">
        <f t="shared" si="72"/>
        <v>0.84999996242934073</v>
      </c>
      <c r="W85" s="40"/>
      <c r="X85" s="90">
        <v>0</v>
      </c>
      <c r="Y85" s="90">
        <v>6000000.2652046653</v>
      </c>
      <c r="Z85" s="90">
        <v>5821060</v>
      </c>
      <c r="AA85" s="90">
        <v>622161.02749999997</v>
      </c>
      <c r="AB85" s="90">
        <v>-0.25000001071020961</v>
      </c>
      <c r="AC85" s="90">
        <v>-0.25000001071020961</v>
      </c>
      <c r="AD85" s="90">
        <v>-0.25000001071020961</v>
      </c>
      <c r="AE85" s="90">
        <v>-0.25000001071020961</v>
      </c>
      <c r="AF85" s="27">
        <f t="shared" si="73"/>
        <v>12443220.292704619</v>
      </c>
      <c r="AG85" s="27">
        <f t="shared" si="76"/>
        <v>0</v>
      </c>
      <c r="AH85" s="27">
        <f t="shared" si="74"/>
        <v>0</v>
      </c>
      <c r="AI85" s="27">
        <f t="shared" si="75"/>
        <v>6000000.2652046653</v>
      </c>
      <c r="AJ85" s="27">
        <f t="shared" si="77"/>
        <v>11821060.265204664</v>
      </c>
      <c r="AK85" s="27">
        <f t="shared" si="78"/>
        <v>12443221.292704664</v>
      </c>
      <c r="AL85" s="27">
        <f t="shared" si="79"/>
        <v>12443221.042704653</v>
      </c>
      <c r="AM85" s="27">
        <f t="shared" si="80"/>
        <v>12443220.792704642</v>
      </c>
      <c r="AN85" s="27">
        <f t="shared" si="81"/>
        <v>12443220.542704631</v>
      </c>
      <c r="AO85" s="27">
        <f t="shared" si="82"/>
        <v>12443220.292704619</v>
      </c>
      <c r="AP85" s="91">
        <f t="shared" si="84"/>
        <v>0.99999997647677907</v>
      </c>
      <c r="AQ85" s="91">
        <f t="shared" si="85"/>
        <v>0.99999997647677907</v>
      </c>
      <c r="AR85" s="91">
        <f t="shared" si="86"/>
        <v>0.99999997647677907</v>
      </c>
      <c r="AS85" s="91">
        <f t="shared" si="87"/>
        <v>0.99999997647677907</v>
      </c>
      <c r="AT85" s="91">
        <f t="shared" si="88"/>
        <v>0.99999997647677907</v>
      </c>
      <c r="AU85" s="91">
        <f t="shared" si="89"/>
        <v>0.99999997647677907</v>
      </c>
      <c r="AV85" s="30">
        <v>0</v>
      </c>
      <c r="AW85" s="30">
        <v>0</v>
      </c>
      <c r="AX85" s="27">
        <f t="shared" si="63"/>
        <v>6000000.124065333</v>
      </c>
      <c r="AY85" s="27">
        <f t="shared" si="64"/>
        <v>11821059.987135252</v>
      </c>
      <c r="AZ85" s="27">
        <f t="shared" si="65"/>
        <v>12443220</v>
      </c>
      <c r="BA85" s="27">
        <f t="shared" si="66"/>
        <v>12443220</v>
      </c>
      <c r="BB85" s="27">
        <f t="shared" si="67"/>
        <v>12443220</v>
      </c>
      <c r="BC85" s="27">
        <f t="shared" si="68"/>
        <v>12443220</v>
      </c>
      <c r="BD85" s="27">
        <f t="shared" si="83"/>
        <v>12443220</v>
      </c>
      <c r="BM85" s="42"/>
      <c r="BN85" s="42"/>
      <c r="BO85" s="42"/>
      <c r="BP85" s="42"/>
      <c r="BQ85" s="42"/>
      <c r="BR85" s="42"/>
      <c r="BS85" s="42"/>
    </row>
    <row r="86" spans="1:71" ht="24.95" customHeight="1" x14ac:dyDescent="0.2">
      <c r="A86" s="1" t="s">
        <v>964</v>
      </c>
      <c r="B86" s="1">
        <v>2</v>
      </c>
      <c r="C86" s="7" t="s">
        <v>324</v>
      </c>
      <c r="D86" s="5" t="s">
        <v>325</v>
      </c>
      <c r="E86" s="1" t="s">
        <v>330</v>
      </c>
      <c r="F86" s="4" t="s">
        <v>331</v>
      </c>
      <c r="G86" s="4" t="s">
        <v>924</v>
      </c>
      <c r="H86" s="4" t="s">
        <v>913</v>
      </c>
      <c r="I86" s="4" t="s">
        <v>914</v>
      </c>
      <c r="J86" s="10" t="s">
        <v>354</v>
      </c>
      <c r="K86" s="4" t="s">
        <v>355</v>
      </c>
      <c r="L86" s="4" t="str">
        <f t="shared" si="70"/>
        <v>2.2.3.7.Gaisa piesārņojošo vielu emisiju samazināšana pašvaldību siltumapgādē</v>
      </c>
      <c r="M86" s="4" t="s">
        <v>824</v>
      </c>
      <c r="N86" s="4" t="s">
        <v>825</v>
      </c>
      <c r="O86" s="4" t="s">
        <v>920</v>
      </c>
      <c r="P86" s="5" t="s">
        <v>42</v>
      </c>
      <c r="Q86" s="5" t="str">
        <f t="shared" si="71"/>
        <v>2.2.3.7._</v>
      </c>
      <c r="R86" s="1" t="s">
        <v>43</v>
      </c>
      <c r="S86" s="13">
        <v>2822173</v>
      </c>
      <c r="T86" s="13">
        <v>3320204</v>
      </c>
      <c r="U86" s="13">
        <v>498031</v>
      </c>
      <c r="V86" s="50">
        <f t="shared" si="72"/>
        <v>0.84999987952547496</v>
      </c>
      <c r="W86" s="40"/>
      <c r="X86" s="90">
        <v>0</v>
      </c>
      <c r="Y86" s="90">
        <v>846652.1200000142</v>
      </c>
      <c r="Z86" s="90">
        <v>1693304.2400000282</v>
      </c>
      <c r="AA86" s="90">
        <v>282217.34000000003</v>
      </c>
      <c r="AB86" s="90">
        <v>-7.5000010547228158E-2</v>
      </c>
      <c r="AC86" s="90">
        <v>-7.5000010547228158E-2</v>
      </c>
      <c r="AD86" s="90">
        <v>-7.5000010547228158E-2</v>
      </c>
      <c r="AE86" s="90">
        <v>-7.5000010547228158E-2</v>
      </c>
      <c r="AF86" s="27">
        <f t="shared" si="73"/>
        <v>2822173.4000000004</v>
      </c>
      <c r="AG86" s="27">
        <f t="shared" si="76"/>
        <v>0</v>
      </c>
      <c r="AH86" s="27">
        <f t="shared" si="74"/>
        <v>0</v>
      </c>
      <c r="AI86" s="27">
        <f t="shared" si="75"/>
        <v>846652.1200000142</v>
      </c>
      <c r="AJ86" s="27">
        <f t="shared" si="77"/>
        <v>2539956.3600000422</v>
      </c>
      <c r="AK86" s="27">
        <f t="shared" si="78"/>
        <v>2822173.7000000421</v>
      </c>
      <c r="AL86" s="27">
        <f t="shared" si="79"/>
        <v>2822173.6250000317</v>
      </c>
      <c r="AM86" s="27">
        <f t="shared" si="80"/>
        <v>2822173.5500000212</v>
      </c>
      <c r="AN86" s="27">
        <f t="shared" si="81"/>
        <v>2822173.4750000108</v>
      </c>
      <c r="AO86" s="27">
        <f t="shared" si="82"/>
        <v>2822173.4000000004</v>
      </c>
      <c r="AP86" s="91">
        <f t="shared" si="84"/>
        <v>0.9999998582652645</v>
      </c>
      <c r="AQ86" s="91">
        <f t="shared" si="85"/>
        <v>0.9999998582652645</v>
      </c>
      <c r="AR86" s="91">
        <f t="shared" si="86"/>
        <v>0.9999998582652645</v>
      </c>
      <c r="AS86" s="91">
        <f t="shared" si="87"/>
        <v>0.9999998582652645</v>
      </c>
      <c r="AT86" s="91">
        <f t="shared" si="88"/>
        <v>0.9999998582652645</v>
      </c>
      <c r="AU86" s="91">
        <f t="shared" si="89"/>
        <v>0.9999998582652645</v>
      </c>
      <c r="AV86" s="30">
        <v>0</v>
      </c>
      <c r="AW86" s="30">
        <v>0</v>
      </c>
      <c r="AX86" s="27">
        <f t="shared" si="63"/>
        <v>846651.99999999988</v>
      </c>
      <c r="AY86" s="27">
        <f t="shared" si="64"/>
        <v>2539955.9999999995</v>
      </c>
      <c r="AZ86" s="27">
        <f t="shared" si="65"/>
        <v>2822173</v>
      </c>
      <c r="BA86" s="27">
        <f t="shared" si="66"/>
        <v>2822173</v>
      </c>
      <c r="BB86" s="27">
        <f t="shared" si="67"/>
        <v>2822173</v>
      </c>
      <c r="BC86" s="27">
        <f t="shared" si="68"/>
        <v>2822173</v>
      </c>
      <c r="BD86" s="27">
        <f t="shared" si="83"/>
        <v>2822173</v>
      </c>
      <c r="BM86" s="42"/>
      <c r="BN86" s="42"/>
      <c r="BO86" s="42"/>
      <c r="BP86" s="42"/>
      <c r="BQ86" s="42"/>
      <c r="BR86" s="42"/>
      <c r="BS86" s="42"/>
    </row>
    <row r="87" spans="1:71" ht="24.95" customHeight="1" x14ac:dyDescent="0.2">
      <c r="A87" s="1" t="s">
        <v>962</v>
      </c>
      <c r="B87" s="1">
        <v>2</v>
      </c>
      <c r="C87" s="7" t="s">
        <v>271</v>
      </c>
      <c r="D87" s="5" t="s">
        <v>272</v>
      </c>
      <c r="E87" s="1" t="s">
        <v>273</v>
      </c>
      <c r="F87" s="4" t="s">
        <v>274</v>
      </c>
      <c r="G87" s="4" t="s">
        <v>736</v>
      </c>
      <c r="H87" s="4" t="s">
        <v>737</v>
      </c>
      <c r="I87" s="4" t="s">
        <v>738</v>
      </c>
      <c r="J87" s="10" t="s">
        <v>283</v>
      </c>
      <c r="K87" s="4" t="s">
        <v>284</v>
      </c>
      <c r="L87" s="4" t="str">
        <f t="shared" si="70"/>
        <v>2.3.1.1.Satiksmes plūsmas viedās tehnoloģijas</v>
      </c>
      <c r="M87" s="4" t="s">
        <v>750</v>
      </c>
      <c r="N87" s="4" t="s">
        <v>751</v>
      </c>
      <c r="O87" s="4" t="s">
        <v>752</v>
      </c>
      <c r="P87" s="5" t="s">
        <v>42</v>
      </c>
      <c r="Q87" s="5" t="str">
        <f t="shared" si="71"/>
        <v>2.3.1.1._</v>
      </c>
      <c r="R87" s="1" t="s">
        <v>43</v>
      </c>
      <c r="S87" s="13">
        <v>3697500</v>
      </c>
      <c r="T87" s="13">
        <v>4350000</v>
      </c>
      <c r="U87" s="13">
        <v>652500</v>
      </c>
      <c r="V87" s="50">
        <f t="shared" si="72"/>
        <v>0.85</v>
      </c>
      <c r="W87" s="40"/>
      <c r="X87" s="90">
        <v>0</v>
      </c>
      <c r="Y87" s="90">
        <v>1023529.4117647059</v>
      </c>
      <c r="Z87" s="90">
        <v>1470588.2352941176</v>
      </c>
      <c r="AA87" s="90">
        <v>652500</v>
      </c>
      <c r="AB87" s="90">
        <v>192095.58823529398</v>
      </c>
      <c r="AC87" s="90">
        <v>627095.58823529398</v>
      </c>
      <c r="AD87" s="90">
        <v>384191.17647058843</v>
      </c>
      <c r="AE87" s="90">
        <v>0</v>
      </c>
      <c r="AF87" s="27">
        <f t="shared" si="73"/>
        <v>4350000</v>
      </c>
      <c r="AG87" s="27">
        <f t="shared" si="76"/>
        <v>0</v>
      </c>
      <c r="AH87" s="27">
        <f t="shared" si="74"/>
        <v>0</v>
      </c>
      <c r="AI87" s="27">
        <f t="shared" si="75"/>
        <v>1023529.4117647059</v>
      </c>
      <c r="AJ87" s="27">
        <f t="shared" si="77"/>
        <v>2494117.6470588236</v>
      </c>
      <c r="AK87" s="27">
        <f t="shared" si="78"/>
        <v>3146617.6470588236</v>
      </c>
      <c r="AL87" s="27">
        <f t="shared" si="79"/>
        <v>3338713.2352941176</v>
      </c>
      <c r="AM87" s="27">
        <f t="shared" si="80"/>
        <v>3965808.8235294116</v>
      </c>
      <c r="AN87" s="27">
        <f t="shared" si="81"/>
        <v>4350000</v>
      </c>
      <c r="AO87" s="27">
        <f t="shared" si="82"/>
        <v>4350000</v>
      </c>
      <c r="AP87" s="91">
        <v>0.50435846832197817</v>
      </c>
      <c r="AQ87" s="91">
        <v>0.46991464047737752</v>
      </c>
      <c r="AR87" s="91">
        <v>0.54455166330727101</v>
      </c>
      <c r="AS87" s="91">
        <v>0.68869228476477917</v>
      </c>
      <c r="AT87" s="91">
        <v>0.78416684405807557</v>
      </c>
      <c r="AU87" s="91">
        <v>0.82817599772856554</v>
      </c>
      <c r="AV87" s="30">
        <v>0</v>
      </c>
      <c r="AW87" s="30">
        <v>0</v>
      </c>
      <c r="AX87" s="27">
        <f t="shared" si="63"/>
        <v>516225.72640014236</v>
      </c>
      <c r="AY87" s="27">
        <f t="shared" si="64"/>
        <v>1172022.3974259298</v>
      </c>
      <c r="AZ87" s="27">
        <f t="shared" si="65"/>
        <v>1713495.8734978938</v>
      </c>
      <c r="BA87" s="27">
        <f t="shared" si="66"/>
        <v>2299346.0461891135</v>
      </c>
      <c r="BB87" s="27">
        <f t="shared" si="67"/>
        <v>3109855.7892847285</v>
      </c>
      <c r="BC87" s="27">
        <f t="shared" si="68"/>
        <v>3602565.5901192599</v>
      </c>
      <c r="BD87" s="27">
        <f t="shared" si="83"/>
        <v>3697500</v>
      </c>
      <c r="BM87" s="42"/>
      <c r="BN87" s="42"/>
      <c r="BO87" s="42"/>
      <c r="BP87" s="42"/>
      <c r="BQ87" s="42"/>
      <c r="BR87" s="42"/>
      <c r="BS87" s="42"/>
    </row>
    <row r="88" spans="1:71" ht="24.95" customHeight="1" x14ac:dyDescent="0.2">
      <c r="A88" s="1" t="s">
        <v>962</v>
      </c>
      <c r="B88" s="1">
        <v>2</v>
      </c>
      <c r="C88" s="7" t="s">
        <v>271</v>
      </c>
      <c r="D88" s="5" t="s">
        <v>272</v>
      </c>
      <c r="E88" s="1" t="s">
        <v>273</v>
      </c>
      <c r="F88" s="4" t="s">
        <v>274</v>
      </c>
      <c r="G88" s="4" t="s">
        <v>736</v>
      </c>
      <c r="H88" s="4" t="s">
        <v>737</v>
      </c>
      <c r="I88" s="4" t="s">
        <v>738</v>
      </c>
      <c r="J88" s="10" t="s">
        <v>285</v>
      </c>
      <c r="K88" s="4" t="s">
        <v>286</v>
      </c>
      <c r="L88" s="4" t="str">
        <f t="shared" si="70"/>
        <v xml:space="preserve">2.3.1.2.Multimodāls sabiedriskā transporta tīkls </v>
      </c>
      <c r="M88" s="4" t="s">
        <v>753</v>
      </c>
      <c r="N88" s="4" t="s">
        <v>286</v>
      </c>
      <c r="O88" s="4" t="s">
        <v>753</v>
      </c>
      <c r="P88" s="5" t="s">
        <v>42</v>
      </c>
      <c r="Q88" s="5" t="str">
        <f t="shared" si="71"/>
        <v>2.3.1.2._</v>
      </c>
      <c r="R88" s="1" t="s">
        <v>43</v>
      </c>
      <c r="S88" s="13">
        <v>75396164</v>
      </c>
      <c r="T88" s="13">
        <v>88701370</v>
      </c>
      <c r="U88" s="13">
        <v>13305206</v>
      </c>
      <c r="V88" s="50">
        <f t="shared" si="72"/>
        <v>0.84999999436310847</v>
      </c>
      <c r="W88" s="40"/>
      <c r="X88" s="90">
        <v>0</v>
      </c>
      <c r="Y88" s="90">
        <v>0</v>
      </c>
      <c r="Z88" s="90">
        <v>17740274</v>
      </c>
      <c r="AA88" s="90">
        <v>11309425</v>
      </c>
      <c r="AB88" s="90">
        <v>9701712.5</v>
      </c>
      <c r="AC88" s="90">
        <v>17241328.5</v>
      </c>
      <c r="AD88" s="90">
        <v>17241328.5</v>
      </c>
      <c r="AE88" s="90">
        <v>1729671.1867480299</v>
      </c>
      <c r="AF88" s="27">
        <f t="shared" si="73"/>
        <v>74963739.686748028</v>
      </c>
      <c r="AG88" s="27">
        <f t="shared" si="76"/>
        <v>0</v>
      </c>
      <c r="AH88" s="27">
        <f t="shared" si="74"/>
        <v>0</v>
      </c>
      <c r="AI88" s="27">
        <f t="shared" si="75"/>
        <v>0</v>
      </c>
      <c r="AJ88" s="27">
        <f t="shared" si="77"/>
        <v>17740274</v>
      </c>
      <c r="AK88" s="27">
        <f t="shared" si="78"/>
        <v>29049699</v>
      </c>
      <c r="AL88" s="27">
        <f t="shared" si="79"/>
        <v>38751411.5</v>
      </c>
      <c r="AM88" s="27">
        <f t="shared" si="80"/>
        <v>55992740</v>
      </c>
      <c r="AN88" s="27">
        <f t="shared" si="81"/>
        <v>73234068.5</v>
      </c>
      <c r="AO88" s="27">
        <f t="shared" si="82"/>
        <v>74963739.686748028</v>
      </c>
      <c r="AP88" s="91">
        <v>0.50435846832197817</v>
      </c>
      <c r="AQ88" s="91">
        <v>0.46991464047737752</v>
      </c>
      <c r="AR88" s="91">
        <v>0.54455166330727101</v>
      </c>
      <c r="AS88" s="91">
        <v>0.68869228476477917</v>
      </c>
      <c r="AT88" s="91">
        <v>0.78416684405807557</v>
      </c>
      <c r="AU88" s="91">
        <v>0.82817599772856554</v>
      </c>
      <c r="AV88" s="30">
        <v>0</v>
      </c>
      <c r="AW88" s="30">
        <v>0</v>
      </c>
      <c r="AX88" s="27">
        <f t="shared" si="63"/>
        <v>0</v>
      </c>
      <c r="AY88" s="27">
        <f t="shared" si="64"/>
        <v>8336414.4786801683</v>
      </c>
      <c r="AZ88" s="27">
        <f t="shared" si="65"/>
        <v>15819061.909025567</v>
      </c>
      <c r="BA88" s="27">
        <f t="shared" si="66"/>
        <v>26687798.123795137</v>
      </c>
      <c r="BB88" s="27">
        <f t="shared" si="67"/>
        <v>43907650.215964369</v>
      </c>
      <c r="BC88" s="27">
        <f t="shared" si="68"/>
        <v>60650697.74770961</v>
      </c>
      <c r="BD88" s="27">
        <f t="shared" si="83"/>
        <v>75396164</v>
      </c>
      <c r="BM88" s="42"/>
      <c r="BN88" s="42"/>
      <c r="BO88" s="42"/>
      <c r="BP88" s="42"/>
      <c r="BQ88" s="42"/>
      <c r="BR88" s="42"/>
      <c r="BS88" s="42"/>
    </row>
    <row r="89" spans="1:71" ht="24.95" customHeight="1" x14ac:dyDescent="0.2">
      <c r="A89" s="1" t="s">
        <v>962</v>
      </c>
      <c r="B89" s="1">
        <v>2</v>
      </c>
      <c r="C89" s="7" t="s">
        <v>271</v>
      </c>
      <c r="D89" s="5" t="s">
        <v>272</v>
      </c>
      <c r="E89" s="1" t="s">
        <v>273</v>
      </c>
      <c r="F89" s="4" t="s">
        <v>274</v>
      </c>
      <c r="G89" s="4" t="s">
        <v>736</v>
      </c>
      <c r="H89" s="4" t="s">
        <v>737</v>
      </c>
      <c r="I89" s="4" t="s">
        <v>738</v>
      </c>
      <c r="J89" s="10" t="s">
        <v>287</v>
      </c>
      <c r="K89" s="4" t="s">
        <v>288</v>
      </c>
      <c r="L89" s="4" t="str">
        <f t="shared" si="70"/>
        <v>2.3.1.3.Veloinfrastruktūras attīstība</v>
      </c>
      <c r="M89" s="4" t="s">
        <v>754</v>
      </c>
      <c r="N89" s="4" t="s">
        <v>288</v>
      </c>
      <c r="O89" s="4" t="s">
        <v>754</v>
      </c>
      <c r="P89" s="5" t="s">
        <v>42</v>
      </c>
      <c r="Q89" s="5" t="str">
        <f t="shared" si="71"/>
        <v>2.3.1.3._</v>
      </c>
      <c r="R89" s="1" t="s">
        <v>43</v>
      </c>
      <c r="S89" s="13">
        <v>22492390</v>
      </c>
      <c r="T89" s="13">
        <v>26461636</v>
      </c>
      <c r="U89" s="13">
        <v>3969246</v>
      </c>
      <c r="V89" s="50">
        <f t="shared" si="72"/>
        <v>0.84999997732566501</v>
      </c>
      <c r="W89" s="40"/>
      <c r="X89" s="90">
        <v>0</v>
      </c>
      <c r="Y89" s="90">
        <v>6226267.0588235296</v>
      </c>
      <c r="Z89" s="90">
        <v>9339401.1764705889</v>
      </c>
      <c r="AA89" s="90">
        <v>3969245</v>
      </c>
      <c r="AB89" s="90">
        <v>1070139.4411764704</v>
      </c>
      <c r="AC89" s="90">
        <v>3716303.4411764704</v>
      </c>
      <c r="AD89" s="90">
        <v>2140279.8823529407</v>
      </c>
      <c r="AE89" s="90">
        <v>0</v>
      </c>
      <c r="AF89" s="27">
        <f t="shared" si="73"/>
        <v>26461636</v>
      </c>
      <c r="AG89" s="27">
        <f t="shared" si="76"/>
        <v>0</v>
      </c>
      <c r="AH89" s="27">
        <f t="shared" si="74"/>
        <v>0</v>
      </c>
      <c r="AI89" s="27">
        <f t="shared" si="75"/>
        <v>6226267.0588235296</v>
      </c>
      <c r="AJ89" s="27">
        <f t="shared" si="77"/>
        <v>15565668.235294119</v>
      </c>
      <c r="AK89" s="27">
        <f t="shared" si="78"/>
        <v>19534913.235294119</v>
      </c>
      <c r="AL89" s="27">
        <f t="shared" si="79"/>
        <v>20605052.676470589</v>
      </c>
      <c r="AM89" s="27">
        <f t="shared" si="80"/>
        <v>24321356.117647059</v>
      </c>
      <c r="AN89" s="27">
        <f t="shared" si="81"/>
        <v>26461636</v>
      </c>
      <c r="AO89" s="27">
        <f t="shared" si="82"/>
        <v>26461636</v>
      </c>
      <c r="AP89" s="91">
        <v>0.50435846832197817</v>
      </c>
      <c r="AQ89" s="91">
        <v>0.46991464047737752</v>
      </c>
      <c r="AR89" s="91">
        <v>0.54455166330727101</v>
      </c>
      <c r="AS89" s="91">
        <v>0.68869228476477917</v>
      </c>
      <c r="AT89" s="91">
        <v>0.78416684405807557</v>
      </c>
      <c r="AU89" s="91">
        <v>0.82817599772856554</v>
      </c>
      <c r="AV89" s="30">
        <v>0</v>
      </c>
      <c r="AW89" s="30">
        <v>0</v>
      </c>
      <c r="AX89" s="27">
        <f t="shared" si="63"/>
        <v>3140270.5171518233</v>
      </c>
      <c r="AY89" s="27">
        <f t="shared" si="64"/>
        <v>7314535.3925783709</v>
      </c>
      <c r="AZ89" s="27">
        <f t="shared" si="65"/>
        <v>10637769.494842635</v>
      </c>
      <c r="BA89" s="27">
        <f t="shared" si="66"/>
        <v>14190540.805457158</v>
      </c>
      <c r="BB89" s="27">
        <f t="shared" si="67"/>
        <v>19072001.069987863</v>
      </c>
      <c r="BC89" s="27">
        <f t="shared" si="68"/>
        <v>21914891.795830127</v>
      </c>
      <c r="BD89" s="27">
        <f t="shared" si="83"/>
        <v>22492390</v>
      </c>
      <c r="BM89" s="42"/>
      <c r="BN89" s="42"/>
      <c r="BO89" s="42"/>
      <c r="BP89" s="42"/>
      <c r="BQ89" s="42"/>
      <c r="BR89" s="42"/>
      <c r="BS89" s="42"/>
    </row>
    <row r="90" spans="1:71" ht="24.95" customHeight="1" x14ac:dyDescent="0.2">
      <c r="A90" s="1" t="s">
        <v>962</v>
      </c>
      <c r="B90" s="1">
        <v>2</v>
      </c>
      <c r="C90" s="7" t="s">
        <v>271</v>
      </c>
      <c r="D90" s="5" t="s">
        <v>272</v>
      </c>
      <c r="E90" s="1" t="s">
        <v>273</v>
      </c>
      <c r="F90" s="4" t="s">
        <v>274</v>
      </c>
      <c r="G90" s="4" t="s">
        <v>736</v>
      </c>
      <c r="H90" s="4" t="s">
        <v>737</v>
      </c>
      <c r="I90" s="4" t="s">
        <v>738</v>
      </c>
      <c r="J90" s="10" t="s">
        <v>289</v>
      </c>
      <c r="K90" s="4" t="s">
        <v>290</v>
      </c>
      <c r="L90" s="4" t="str">
        <f t="shared" si="70"/>
        <v xml:space="preserve">2.3.1.4.Bezemisiju vilcieni </v>
      </c>
      <c r="M90" s="4" t="s">
        <v>755</v>
      </c>
      <c r="N90" s="4" t="s">
        <v>290</v>
      </c>
      <c r="O90" s="4" t="s">
        <v>755</v>
      </c>
      <c r="P90" s="5" t="s">
        <v>42</v>
      </c>
      <c r="Q90" s="5" t="str">
        <f t="shared" si="71"/>
        <v>2.3.1.4._</v>
      </c>
      <c r="R90" s="1" t="s">
        <v>43</v>
      </c>
      <c r="S90" s="13">
        <v>18094768</v>
      </c>
      <c r="T90" s="13">
        <v>21287963</v>
      </c>
      <c r="U90" s="13">
        <v>3193195</v>
      </c>
      <c r="V90" s="50">
        <f t="shared" si="72"/>
        <v>0.84999997416380324</v>
      </c>
      <c r="W90" s="40"/>
      <c r="X90" s="90">
        <v>0</v>
      </c>
      <c r="Y90" s="90">
        <v>3756698.823529412</v>
      </c>
      <c r="Z90" s="90">
        <v>0</v>
      </c>
      <c r="AA90" s="90">
        <v>3193194</v>
      </c>
      <c r="AB90" s="90">
        <v>3052317.7941176472</v>
      </c>
      <c r="AC90" s="90">
        <v>5181114.7941176472</v>
      </c>
      <c r="AD90" s="90">
        <v>6104637.5882352963</v>
      </c>
      <c r="AE90" s="90">
        <v>0</v>
      </c>
      <c r="AF90" s="27">
        <f t="shared" si="73"/>
        <v>21287963.000000004</v>
      </c>
      <c r="AG90" s="27">
        <f t="shared" si="76"/>
        <v>0</v>
      </c>
      <c r="AH90" s="27">
        <f t="shared" si="74"/>
        <v>0</v>
      </c>
      <c r="AI90" s="27">
        <f t="shared" si="75"/>
        <v>3756698.823529412</v>
      </c>
      <c r="AJ90" s="27">
        <f t="shared" si="77"/>
        <v>3756698.823529412</v>
      </c>
      <c r="AK90" s="27">
        <f t="shared" si="78"/>
        <v>6949892.823529412</v>
      </c>
      <c r="AL90" s="27">
        <f t="shared" si="79"/>
        <v>10002210.617647059</v>
      </c>
      <c r="AM90" s="27">
        <f t="shared" si="80"/>
        <v>15183325.411764707</v>
      </c>
      <c r="AN90" s="27">
        <f t="shared" si="81"/>
        <v>21287963.000000004</v>
      </c>
      <c r="AO90" s="27">
        <f t="shared" si="82"/>
        <v>21287963.000000004</v>
      </c>
      <c r="AP90" s="91">
        <v>0.50435846832197817</v>
      </c>
      <c r="AQ90" s="91">
        <v>0.46991464047737752</v>
      </c>
      <c r="AR90" s="91">
        <v>0.54455166330727101</v>
      </c>
      <c r="AS90" s="91">
        <v>0.68869228476477917</v>
      </c>
      <c r="AT90" s="91">
        <v>0.78416684405807557</v>
      </c>
      <c r="AU90" s="91">
        <v>0.82817599772856554</v>
      </c>
      <c r="AV90" s="30">
        <v>0</v>
      </c>
      <c r="AW90" s="30">
        <v>0</v>
      </c>
      <c r="AX90" s="27">
        <f t="shared" si="63"/>
        <v>1894722.8645822715</v>
      </c>
      <c r="AY90" s="27">
        <f t="shared" si="64"/>
        <v>1765327.7770406108</v>
      </c>
      <c r="AZ90" s="27">
        <f t="shared" si="65"/>
        <v>3784575.6968602072</v>
      </c>
      <c r="BA90" s="27">
        <f t="shared" si="66"/>
        <v>6888445.2829658864</v>
      </c>
      <c r="BB90" s="27">
        <f t="shared" si="67"/>
        <v>11906260.370450312</v>
      </c>
      <c r="BC90" s="27">
        <f t="shared" si="68"/>
        <v>17630179.997133791</v>
      </c>
      <c r="BD90" s="27">
        <f t="shared" si="83"/>
        <v>18094768</v>
      </c>
      <c r="BM90" s="42"/>
      <c r="BN90" s="42"/>
      <c r="BO90" s="42"/>
      <c r="BP90" s="42"/>
      <c r="BQ90" s="42"/>
      <c r="BR90" s="42"/>
      <c r="BS90" s="42"/>
    </row>
    <row r="91" spans="1:71" s="101" customFormat="1" ht="24.95" customHeight="1" x14ac:dyDescent="0.2">
      <c r="A91" s="93" t="s">
        <v>962</v>
      </c>
      <c r="B91" s="93"/>
      <c r="C91" s="94"/>
      <c r="D91" s="95"/>
      <c r="E91" s="93"/>
      <c r="F91" s="95"/>
      <c r="G91" s="95"/>
      <c r="H91" s="95"/>
      <c r="I91" s="95"/>
      <c r="J91" s="96"/>
      <c r="K91" s="95" t="s">
        <v>1066</v>
      </c>
      <c r="L91" s="95"/>
      <c r="M91" s="95"/>
      <c r="N91" s="95"/>
      <c r="O91" s="95"/>
      <c r="P91" s="95"/>
      <c r="Q91" s="95"/>
      <c r="R91" s="93" t="s">
        <v>43</v>
      </c>
      <c r="S91" s="97"/>
      <c r="T91" s="97"/>
      <c r="U91" s="97"/>
      <c r="V91" s="98"/>
      <c r="W91" s="110" t="s">
        <v>1075</v>
      </c>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2"/>
      <c r="AV91" s="100"/>
      <c r="AW91" s="100"/>
      <c r="AX91" s="99"/>
      <c r="AY91" s="99">
        <v>57695960</v>
      </c>
      <c r="AZ91" s="99">
        <v>57695960</v>
      </c>
      <c r="BA91" s="99">
        <v>57695960</v>
      </c>
      <c r="BB91" s="99">
        <v>57695960</v>
      </c>
      <c r="BC91" s="99">
        <v>57695960</v>
      </c>
      <c r="BD91" s="99"/>
      <c r="BM91" s="102"/>
      <c r="BN91" s="102"/>
      <c r="BO91" s="102"/>
      <c r="BP91" s="102"/>
      <c r="BQ91" s="102"/>
      <c r="BR91" s="102"/>
      <c r="BS91" s="102"/>
    </row>
    <row r="92" spans="1:71" s="101" customFormat="1" ht="24.95" customHeight="1" x14ac:dyDescent="0.2">
      <c r="A92" s="93" t="s">
        <v>962</v>
      </c>
      <c r="B92" s="93"/>
      <c r="C92" s="94"/>
      <c r="D92" s="95"/>
      <c r="E92" s="93"/>
      <c r="F92" s="95"/>
      <c r="G92" s="95"/>
      <c r="H92" s="95"/>
      <c r="I92" s="95"/>
      <c r="J92" s="96"/>
      <c r="K92" s="95" t="s">
        <v>1067</v>
      </c>
      <c r="L92" s="95"/>
      <c r="M92" s="95"/>
      <c r="N92" s="95"/>
      <c r="O92" s="95"/>
      <c r="P92" s="95"/>
      <c r="Q92" s="95"/>
      <c r="R92" s="93" t="s">
        <v>43</v>
      </c>
      <c r="S92" s="97"/>
      <c r="T92" s="97"/>
      <c r="U92" s="97"/>
      <c r="V92" s="98"/>
      <c r="W92" s="110" t="s">
        <v>1072</v>
      </c>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2"/>
      <c r="AV92" s="100"/>
      <c r="AW92" s="100"/>
      <c r="AX92" s="99"/>
      <c r="AY92" s="99">
        <v>82119948</v>
      </c>
      <c r="AZ92" s="99">
        <v>82119948</v>
      </c>
      <c r="BA92" s="99">
        <v>82119948</v>
      </c>
      <c r="BB92" s="99">
        <v>82119948</v>
      </c>
      <c r="BC92" s="99">
        <v>82119948</v>
      </c>
      <c r="BD92" s="99"/>
      <c r="BM92" s="102"/>
      <c r="BN92" s="102"/>
      <c r="BO92" s="102"/>
      <c r="BP92" s="102"/>
      <c r="BQ92" s="102"/>
      <c r="BR92" s="102"/>
      <c r="BS92" s="102"/>
    </row>
    <row r="93" spans="1:71" ht="24.95" customHeight="1" x14ac:dyDescent="0.2">
      <c r="A93" s="1" t="s">
        <v>962</v>
      </c>
      <c r="B93" s="1">
        <v>2</v>
      </c>
      <c r="C93" s="7" t="s">
        <v>271</v>
      </c>
      <c r="D93" s="5" t="s">
        <v>272</v>
      </c>
      <c r="E93" s="1" t="s">
        <v>273</v>
      </c>
      <c r="F93" s="4" t="s">
        <v>274</v>
      </c>
      <c r="G93" s="4" t="s">
        <v>736</v>
      </c>
      <c r="H93" s="4" t="s">
        <v>737</v>
      </c>
      <c r="I93" s="4" t="s">
        <v>738</v>
      </c>
      <c r="J93" s="10" t="s">
        <v>291</v>
      </c>
      <c r="K93" s="4" t="s">
        <v>292</v>
      </c>
      <c r="L93" s="4" t="str">
        <f t="shared" si="70"/>
        <v xml:space="preserve">2.3.1.5.Pētījumi ES Zaļā kursa jomā </v>
      </c>
      <c r="M93" s="4" t="s">
        <v>756</v>
      </c>
      <c r="N93" s="4" t="s">
        <v>292</v>
      </c>
      <c r="O93" s="4" t="s">
        <v>756</v>
      </c>
      <c r="P93" s="5" t="s">
        <v>42</v>
      </c>
      <c r="Q93" s="5" t="str">
        <f t="shared" si="71"/>
        <v>2.3.1.5._</v>
      </c>
      <c r="R93" s="1" t="s">
        <v>43</v>
      </c>
      <c r="S93" s="13">
        <v>3000000</v>
      </c>
      <c r="T93" s="13">
        <v>3529412</v>
      </c>
      <c r="U93" s="13">
        <v>529412</v>
      </c>
      <c r="V93" s="50">
        <f t="shared" si="72"/>
        <v>0.84999994333333706</v>
      </c>
      <c r="W93" s="40"/>
      <c r="X93" s="90">
        <v>0</v>
      </c>
      <c r="Y93" s="90">
        <v>705882</v>
      </c>
      <c r="Z93" s="90">
        <v>2823530</v>
      </c>
      <c r="AA93" s="90">
        <v>0</v>
      </c>
      <c r="AB93" s="90">
        <v>0</v>
      </c>
      <c r="AC93" s="90">
        <v>0</v>
      </c>
      <c r="AD93" s="90">
        <v>0</v>
      </c>
      <c r="AE93" s="90">
        <v>0</v>
      </c>
      <c r="AF93" s="27">
        <f t="shared" si="73"/>
        <v>3529412</v>
      </c>
      <c r="AG93" s="27">
        <f t="shared" si="76"/>
        <v>0</v>
      </c>
      <c r="AH93" s="27">
        <f t="shared" si="74"/>
        <v>0</v>
      </c>
      <c r="AI93" s="27">
        <f t="shared" si="75"/>
        <v>705882</v>
      </c>
      <c r="AJ93" s="27">
        <f t="shared" si="77"/>
        <v>3529412</v>
      </c>
      <c r="AK93" s="27">
        <f t="shared" si="78"/>
        <v>3529412</v>
      </c>
      <c r="AL93" s="27">
        <f t="shared" si="79"/>
        <v>3529412</v>
      </c>
      <c r="AM93" s="27">
        <f t="shared" si="80"/>
        <v>3529412</v>
      </c>
      <c r="AN93" s="27">
        <f t="shared" si="81"/>
        <v>3529412</v>
      </c>
      <c r="AO93" s="27">
        <f t="shared" si="82"/>
        <v>3529412</v>
      </c>
      <c r="AP93" s="91">
        <v>0.50435846832197817</v>
      </c>
      <c r="AQ93" s="91">
        <v>0.46991464047737752</v>
      </c>
      <c r="AR93" s="91">
        <v>0.54455166330727101</v>
      </c>
      <c r="AS93" s="91">
        <v>0.68869228476477917</v>
      </c>
      <c r="AT93" s="91">
        <v>0.78416684405807557</v>
      </c>
      <c r="AU93" s="91">
        <v>0.82817599772856554</v>
      </c>
      <c r="AV93" s="30">
        <v>0</v>
      </c>
      <c r="AW93" s="30">
        <v>0</v>
      </c>
      <c r="AX93" s="27">
        <f t="shared" si="63"/>
        <v>356017.56433605461</v>
      </c>
      <c r="AY93" s="27">
        <f t="shared" si="64"/>
        <v>1658522.371076542</v>
      </c>
      <c r="AZ93" s="27">
        <f t="shared" si="65"/>
        <v>1921947.175096642</v>
      </c>
      <c r="BA93" s="27">
        <f t="shared" si="66"/>
        <v>2430678.8141562287</v>
      </c>
      <c r="BB93" s="27">
        <f t="shared" si="67"/>
        <v>2767647.8694207007</v>
      </c>
      <c r="BC93" s="27">
        <f t="shared" si="68"/>
        <v>2922974.3044951721</v>
      </c>
      <c r="BD93" s="27">
        <f t="shared" si="83"/>
        <v>3000000</v>
      </c>
      <c r="BM93" s="42"/>
      <c r="BN93" s="42"/>
      <c r="BO93" s="42"/>
      <c r="BP93" s="42"/>
      <c r="BQ93" s="42"/>
      <c r="BR93" s="42"/>
      <c r="BS93" s="42"/>
    </row>
    <row r="94" spans="1:71" ht="24.95" customHeight="1" x14ac:dyDescent="0.2">
      <c r="A94" s="1" t="s">
        <v>962</v>
      </c>
      <c r="B94" s="1">
        <v>2</v>
      </c>
      <c r="C94" s="7" t="s">
        <v>275</v>
      </c>
      <c r="D94" s="4" t="s">
        <v>276</v>
      </c>
      <c r="E94" s="1" t="s">
        <v>277</v>
      </c>
      <c r="F94" s="4" t="s">
        <v>278</v>
      </c>
      <c r="G94" s="4" t="s">
        <v>739</v>
      </c>
      <c r="H94" s="4" t="s">
        <v>740</v>
      </c>
      <c r="I94" s="4" t="s">
        <v>741</v>
      </c>
      <c r="J94" s="5" t="str">
        <f>E94&amp;"0"</f>
        <v>2.4.1.0</v>
      </c>
      <c r="K94" s="4" t="s">
        <v>293</v>
      </c>
      <c r="L94" s="4" t="str">
        <f t="shared" si="70"/>
        <v xml:space="preserve">2.4.1.0Elektrotransportlīdzekļiem paredzēti lieljaudas uzlādes punkti </v>
      </c>
      <c r="M94" s="4" t="s">
        <v>757</v>
      </c>
      <c r="N94" s="4" t="s">
        <v>758</v>
      </c>
      <c r="O94" s="4" t="s">
        <v>759</v>
      </c>
      <c r="P94" s="5" t="s">
        <v>42</v>
      </c>
      <c r="Q94" s="5" t="str">
        <f t="shared" si="71"/>
        <v>2.4.1.0_</v>
      </c>
      <c r="R94" s="1" t="s">
        <v>57</v>
      </c>
      <c r="S94" s="13">
        <v>32100000</v>
      </c>
      <c r="T94" s="13">
        <v>37764706</v>
      </c>
      <c r="U94" s="13">
        <v>5664706</v>
      </c>
      <c r="V94" s="50">
        <f t="shared" si="72"/>
        <v>0.84999999735202492</v>
      </c>
      <c r="W94" s="40"/>
      <c r="X94" s="90">
        <v>0</v>
      </c>
      <c r="Y94" s="90">
        <v>0</v>
      </c>
      <c r="Z94" s="90">
        <v>2559194.1176470588</v>
      </c>
      <c r="AA94" s="90">
        <v>5664706</v>
      </c>
      <c r="AB94" s="90">
        <v>6441083.7205882352</v>
      </c>
      <c r="AC94" s="90">
        <v>10217554.720588235</v>
      </c>
      <c r="AD94" s="90">
        <v>12105789.720588235</v>
      </c>
      <c r="AE94" s="90">
        <v>776377.72058823518</v>
      </c>
      <c r="AF94" s="27">
        <f t="shared" si="73"/>
        <v>37764706</v>
      </c>
      <c r="AG94" s="27">
        <f t="shared" si="76"/>
        <v>0</v>
      </c>
      <c r="AH94" s="27">
        <f t="shared" si="74"/>
        <v>0</v>
      </c>
      <c r="AI94" s="27">
        <f t="shared" si="75"/>
        <v>0</v>
      </c>
      <c r="AJ94" s="27">
        <f t="shared" si="77"/>
        <v>2559194.1176470588</v>
      </c>
      <c r="AK94" s="27">
        <f t="shared" si="78"/>
        <v>8223900.1176470593</v>
      </c>
      <c r="AL94" s="27">
        <f t="shared" si="79"/>
        <v>14664983.838235294</v>
      </c>
      <c r="AM94" s="27">
        <f t="shared" si="80"/>
        <v>24882538.55882353</v>
      </c>
      <c r="AN94" s="27">
        <f t="shared" si="81"/>
        <v>36988328.279411763</v>
      </c>
      <c r="AO94" s="27">
        <f t="shared" si="82"/>
        <v>37764706</v>
      </c>
      <c r="AP94" s="91">
        <v>0.60864888325739808</v>
      </c>
      <c r="AQ94" s="91">
        <v>0.63366434541569816</v>
      </c>
      <c r="AR94" s="91">
        <v>0.61747334758242212</v>
      </c>
      <c r="AS94" s="91">
        <v>0.74831887768890837</v>
      </c>
      <c r="AT94" s="91">
        <v>0.88703681545842261</v>
      </c>
      <c r="AU94" s="91">
        <v>0.90880509125220599</v>
      </c>
      <c r="AV94" s="30">
        <v>0</v>
      </c>
      <c r="AW94" s="30">
        <v>0</v>
      </c>
      <c r="AX94" s="27">
        <f t="shared" si="63"/>
        <v>0</v>
      </c>
      <c r="AY94" s="27">
        <f t="shared" si="64"/>
        <v>1621670.0653505288</v>
      </c>
      <c r="AZ94" s="27">
        <f t="shared" si="65"/>
        <v>5078039.1358270049</v>
      </c>
      <c r="BA94" s="27">
        <f t="shared" si="66"/>
        <v>10974084.247154215</v>
      </c>
      <c r="BB94" s="27">
        <f t="shared" si="67"/>
        <v>22071727.76374023</v>
      </c>
      <c r="BC94" s="27">
        <f t="shared" si="68"/>
        <v>32100000</v>
      </c>
      <c r="BD94" s="27">
        <f t="shared" si="83"/>
        <v>32100000</v>
      </c>
      <c r="BM94" s="42"/>
      <c r="BN94" s="42"/>
      <c r="BO94" s="42"/>
      <c r="BP94" s="42"/>
      <c r="BQ94" s="42"/>
      <c r="BR94" s="42"/>
      <c r="BS94" s="42"/>
    </row>
    <row r="95" spans="1:71" ht="24.95" customHeight="1" x14ac:dyDescent="0.2">
      <c r="A95" s="1" t="s">
        <v>962</v>
      </c>
      <c r="B95" s="1">
        <v>3</v>
      </c>
      <c r="C95" s="7" t="s">
        <v>279</v>
      </c>
      <c r="D95" s="4" t="s">
        <v>280</v>
      </c>
      <c r="E95" s="1" t="s">
        <v>281</v>
      </c>
      <c r="F95" s="11" t="s">
        <v>282</v>
      </c>
      <c r="G95" s="4" t="s">
        <v>742</v>
      </c>
      <c r="H95" s="4" t="s">
        <v>743</v>
      </c>
      <c r="I95" s="4" t="s">
        <v>744</v>
      </c>
      <c r="J95" s="10" t="s">
        <v>294</v>
      </c>
      <c r="K95" s="4" t="s">
        <v>295</v>
      </c>
      <c r="L95" s="4" t="str">
        <f t="shared" si="70"/>
        <v xml:space="preserve">3.1.1.1.Dzelzceļa transporta attīstība un energoefektivitātes uzlabošana sabiedriskajos pasažieru pārvadājumos
</v>
      </c>
      <c r="M95" s="4" t="s">
        <v>760</v>
      </c>
      <c r="N95" s="4" t="s">
        <v>761</v>
      </c>
      <c r="O95" s="4" t="s">
        <v>762</v>
      </c>
      <c r="P95" s="5" t="s">
        <v>42</v>
      </c>
      <c r="Q95" s="5" t="str">
        <f t="shared" si="71"/>
        <v>3.1.1.1._</v>
      </c>
      <c r="R95" s="1" t="s">
        <v>57</v>
      </c>
      <c r="S95" s="13">
        <v>225182443</v>
      </c>
      <c r="T95" s="13">
        <v>264920522</v>
      </c>
      <c r="U95" s="13">
        <v>39738079</v>
      </c>
      <c r="V95" s="50">
        <f t="shared" si="72"/>
        <v>0.84999999735769804</v>
      </c>
      <c r="W95" s="40"/>
      <c r="X95" s="90">
        <v>0</v>
      </c>
      <c r="Y95" s="90">
        <v>0</v>
      </c>
      <c r="Z95" s="90">
        <v>52984104</v>
      </c>
      <c r="AA95" s="90">
        <v>33777366</v>
      </c>
      <c r="AB95" s="90">
        <v>28975681.5</v>
      </c>
      <c r="AC95" s="90">
        <v>51493926.5</v>
      </c>
      <c r="AD95" s="90">
        <v>51493926.5</v>
      </c>
      <c r="AE95" s="90">
        <v>6457438.5</v>
      </c>
      <c r="AF95" s="27">
        <f t="shared" si="73"/>
        <v>225182443</v>
      </c>
      <c r="AG95" s="27">
        <f t="shared" si="76"/>
        <v>0</v>
      </c>
      <c r="AH95" s="27">
        <f t="shared" si="74"/>
        <v>0</v>
      </c>
      <c r="AI95" s="27">
        <f t="shared" si="75"/>
        <v>0</v>
      </c>
      <c r="AJ95" s="27">
        <f t="shared" si="77"/>
        <v>52984104</v>
      </c>
      <c r="AK95" s="27">
        <f t="shared" si="78"/>
        <v>86761470</v>
      </c>
      <c r="AL95" s="27">
        <f t="shared" si="79"/>
        <v>115737151.5</v>
      </c>
      <c r="AM95" s="27">
        <f t="shared" si="80"/>
        <v>167231078</v>
      </c>
      <c r="AN95" s="27">
        <f t="shared" si="81"/>
        <v>218725004.5</v>
      </c>
      <c r="AO95" s="27">
        <f t="shared" si="82"/>
        <v>225182443</v>
      </c>
      <c r="AP95" s="91">
        <v>0.60864888325739808</v>
      </c>
      <c r="AQ95" s="91">
        <v>0.63366434541569816</v>
      </c>
      <c r="AR95" s="91">
        <v>0.61747334758242212</v>
      </c>
      <c r="AS95" s="91">
        <v>0.74831887768890837</v>
      </c>
      <c r="AT95" s="91">
        <v>0.88703681545842261</v>
      </c>
      <c r="AU95" s="91">
        <v>0.90880509125220599</v>
      </c>
      <c r="AV95" s="30">
        <v>0</v>
      </c>
      <c r="AW95" s="30">
        <v>0</v>
      </c>
      <c r="AX95" s="27">
        <f t="shared" si="63"/>
        <v>0</v>
      </c>
      <c r="AY95" s="27">
        <f t="shared" si="64"/>
        <v>33574137.578597277</v>
      </c>
      <c r="AZ95" s="27">
        <f t="shared" si="65"/>
        <v>53572895.322071888</v>
      </c>
      <c r="BA95" s="27">
        <f t="shared" si="66"/>
        <v>86608295.317391157</v>
      </c>
      <c r="BB95" s="27">
        <f t="shared" si="67"/>
        <v>148340122.87479907</v>
      </c>
      <c r="BC95" s="27">
        <f t="shared" si="68"/>
        <v>198778397.67376167</v>
      </c>
      <c r="BD95" s="27">
        <f t="shared" si="83"/>
        <v>225182443</v>
      </c>
      <c r="BM95" s="42"/>
      <c r="BN95" s="42"/>
      <c r="BO95" s="42"/>
      <c r="BP95" s="42"/>
      <c r="BQ95" s="42"/>
      <c r="BR95" s="42"/>
      <c r="BS95" s="42"/>
    </row>
    <row r="96" spans="1:71" ht="24.95" customHeight="1" x14ac:dyDescent="0.2">
      <c r="A96" s="1" t="s">
        <v>962</v>
      </c>
      <c r="B96" s="1">
        <v>3</v>
      </c>
      <c r="C96" s="7" t="s">
        <v>279</v>
      </c>
      <c r="D96" s="4" t="s">
        <v>280</v>
      </c>
      <c r="E96" s="1" t="s">
        <v>281</v>
      </c>
      <c r="F96" s="11" t="s">
        <v>282</v>
      </c>
      <c r="G96" s="4" t="s">
        <v>742</v>
      </c>
      <c r="H96" s="4" t="s">
        <v>743</v>
      </c>
      <c r="I96" s="4" t="s">
        <v>744</v>
      </c>
      <c r="J96" s="8" t="s">
        <v>296</v>
      </c>
      <c r="K96" s="4" t="s">
        <v>297</v>
      </c>
      <c r="L96" s="4" t="str">
        <f t="shared" si="70"/>
        <v>3.1.1.2.Valsts galveno autoceļu TEN-T tīklā attīstība</v>
      </c>
      <c r="M96" s="4" t="s">
        <v>763</v>
      </c>
      <c r="N96" s="4" t="s">
        <v>764</v>
      </c>
      <c r="O96" s="4" t="s">
        <v>765</v>
      </c>
      <c r="P96" s="5" t="s">
        <v>42</v>
      </c>
      <c r="Q96" s="5" t="str">
        <f t="shared" si="71"/>
        <v>3.1.1.2._</v>
      </c>
      <c r="R96" s="1" t="s">
        <v>57</v>
      </c>
      <c r="S96" s="13">
        <v>285000000</v>
      </c>
      <c r="T96" s="13">
        <v>335294118</v>
      </c>
      <c r="U96" s="13">
        <v>50294118</v>
      </c>
      <c r="V96" s="50">
        <f t="shared" si="72"/>
        <v>0.84999999910526314</v>
      </c>
      <c r="W96" s="40"/>
      <c r="X96" s="90">
        <v>0</v>
      </c>
      <c r="Y96" s="90">
        <v>711694.1176470588</v>
      </c>
      <c r="Z96" s="90">
        <v>661400</v>
      </c>
      <c r="AA96" s="90">
        <v>50294118</v>
      </c>
      <c r="AB96" s="90">
        <v>62524373.720588237</v>
      </c>
      <c r="AC96" s="90">
        <v>96053785.720588237</v>
      </c>
      <c r="AD96" s="90">
        <v>112818490.72058824</v>
      </c>
      <c r="AE96" s="90">
        <v>12230255.720588237</v>
      </c>
      <c r="AF96" s="27">
        <f t="shared" si="73"/>
        <v>335294118</v>
      </c>
      <c r="AG96" s="27">
        <f t="shared" si="76"/>
        <v>0</v>
      </c>
      <c r="AH96" s="27">
        <f t="shared" si="74"/>
        <v>0</v>
      </c>
      <c r="AI96" s="27">
        <f t="shared" si="75"/>
        <v>711694.1176470588</v>
      </c>
      <c r="AJ96" s="27">
        <f t="shared" si="77"/>
        <v>1373094.1176470588</v>
      </c>
      <c r="AK96" s="27">
        <f t="shared" si="78"/>
        <v>51667212.117647059</v>
      </c>
      <c r="AL96" s="27">
        <f t="shared" si="79"/>
        <v>114191585.83823529</v>
      </c>
      <c r="AM96" s="27">
        <f t="shared" si="80"/>
        <v>210245371.55882353</v>
      </c>
      <c r="AN96" s="27">
        <f t="shared" si="81"/>
        <v>323063862.27941179</v>
      </c>
      <c r="AO96" s="27">
        <f t="shared" si="82"/>
        <v>335294118</v>
      </c>
      <c r="AP96" s="91">
        <v>0.60864888325739808</v>
      </c>
      <c r="AQ96" s="91">
        <v>0.63366434541569816</v>
      </c>
      <c r="AR96" s="91">
        <v>0.61747334758242212</v>
      </c>
      <c r="AS96" s="91">
        <v>0.74831887768890837</v>
      </c>
      <c r="AT96" s="91">
        <v>0.88703681545842261</v>
      </c>
      <c r="AU96" s="91">
        <v>0.90880509125220599</v>
      </c>
      <c r="AV96" s="30">
        <v>0</v>
      </c>
      <c r="AW96" s="30">
        <v>0</v>
      </c>
      <c r="AX96" s="27">
        <f t="shared" si="63"/>
        <v>433171.8299267416</v>
      </c>
      <c r="AY96" s="27">
        <f t="shared" si="64"/>
        <v>870080.78525296913</v>
      </c>
      <c r="AZ96" s="27">
        <f t="shared" si="65"/>
        <v>31903126.426534615</v>
      </c>
      <c r="BA96" s="27">
        <f t="shared" si="66"/>
        <v>85451719.355984882</v>
      </c>
      <c r="BB96" s="27">
        <f t="shared" si="67"/>
        <v>186495384.85241163</v>
      </c>
      <c r="BC96" s="27">
        <f t="shared" si="68"/>
        <v>285000000</v>
      </c>
      <c r="BD96" s="27">
        <f t="shared" si="83"/>
        <v>285000000</v>
      </c>
      <c r="BM96" s="42"/>
      <c r="BN96" s="42"/>
      <c r="BO96" s="42"/>
      <c r="BP96" s="42"/>
      <c r="BQ96" s="42"/>
      <c r="BR96" s="42"/>
      <c r="BS96" s="42"/>
    </row>
    <row r="97" spans="1:71" ht="24.95" customHeight="1" x14ac:dyDescent="0.2">
      <c r="A97" s="1" t="s">
        <v>962</v>
      </c>
      <c r="B97" s="1">
        <v>3</v>
      </c>
      <c r="C97" s="7" t="s">
        <v>279</v>
      </c>
      <c r="D97" s="4" t="s">
        <v>280</v>
      </c>
      <c r="E97" s="1" t="s">
        <v>281</v>
      </c>
      <c r="F97" s="11" t="s">
        <v>282</v>
      </c>
      <c r="G97" s="4" t="s">
        <v>742</v>
      </c>
      <c r="H97" s="4" t="s">
        <v>743</v>
      </c>
      <c r="I97" s="4" t="s">
        <v>744</v>
      </c>
      <c r="J97" s="8" t="s">
        <v>298</v>
      </c>
      <c r="K97" s="4" t="s">
        <v>299</v>
      </c>
      <c r="L97" s="4" t="str">
        <f t="shared" si="70"/>
        <v>3.1.1.3.Eiropas transporta tīklā esošās dzelzceļa infrastruktūras attīstība</v>
      </c>
      <c r="M97" s="4" t="s">
        <v>766</v>
      </c>
      <c r="N97" s="4" t="s">
        <v>767</v>
      </c>
      <c r="O97" s="4" t="s">
        <v>768</v>
      </c>
      <c r="P97" s="5" t="s">
        <v>42</v>
      </c>
      <c r="Q97" s="5" t="str">
        <f t="shared" si="71"/>
        <v>3.1.1.3._</v>
      </c>
      <c r="R97" s="1" t="s">
        <v>57</v>
      </c>
      <c r="S97" s="13">
        <v>80000000</v>
      </c>
      <c r="T97" s="13">
        <v>94117648</v>
      </c>
      <c r="U97" s="13">
        <v>14117648</v>
      </c>
      <c r="V97" s="50">
        <f t="shared" si="72"/>
        <v>0.84999999150000005</v>
      </c>
      <c r="W97" s="40"/>
      <c r="X97" s="90">
        <v>0</v>
      </c>
      <c r="Y97" s="90">
        <v>0</v>
      </c>
      <c r="Z97" s="90">
        <v>18823529.600000001</v>
      </c>
      <c r="AA97" s="90">
        <v>12000000</v>
      </c>
      <c r="AB97" s="90">
        <v>10294117.600000001</v>
      </c>
      <c r="AC97" s="90">
        <v>18294117.600000001</v>
      </c>
      <c r="AD97" s="90">
        <v>18294117.600000001</v>
      </c>
      <c r="AE97" s="90">
        <v>2294117.6000000015</v>
      </c>
      <c r="AF97" s="27">
        <f t="shared" si="73"/>
        <v>80000000</v>
      </c>
      <c r="AG97" s="27">
        <f t="shared" si="76"/>
        <v>0</v>
      </c>
      <c r="AH97" s="27">
        <f t="shared" si="74"/>
        <v>0</v>
      </c>
      <c r="AI97" s="27">
        <f t="shared" si="75"/>
        <v>0</v>
      </c>
      <c r="AJ97" s="27">
        <f t="shared" si="77"/>
        <v>18823529.600000001</v>
      </c>
      <c r="AK97" s="27">
        <f t="shared" si="78"/>
        <v>30823529.600000001</v>
      </c>
      <c r="AL97" s="27">
        <f t="shared" si="79"/>
        <v>41117647.200000003</v>
      </c>
      <c r="AM97" s="27">
        <f t="shared" si="80"/>
        <v>59411764.800000004</v>
      </c>
      <c r="AN97" s="27">
        <f t="shared" si="81"/>
        <v>77705882.400000006</v>
      </c>
      <c r="AO97" s="27">
        <f t="shared" si="82"/>
        <v>80000000</v>
      </c>
      <c r="AP97" s="91">
        <v>0.60864888325739808</v>
      </c>
      <c r="AQ97" s="91">
        <v>0.63366434541569816</v>
      </c>
      <c r="AR97" s="91">
        <v>0.61747334758242212</v>
      </c>
      <c r="AS97" s="91">
        <v>0.74831887768890837</v>
      </c>
      <c r="AT97" s="91">
        <v>0.88703681545842261</v>
      </c>
      <c r="AU97" s="91">
        <v>0.90880509125220599</v>
      </c>
      <c r="AV97" s="30">
        <v>0</v>
      </c>
      <c r="AW97" s="30">
        <v>0</v>
      </c>
      <c r="AX97" s="27">
        <f t="shared" si="63"/>
        <v>0</v>
      </c>
      <c r="AY97" s="27">
        <f t="shared" si="64"/>
        <v>11927799.56239702</v>
      </c>
      <c r="AZ97" s="27">
        <f t="shared" si="65"/>
        <v>19032708.006417878</v>
      </c>
      <c r="BA97" s="27">
        <f t="shared" si="66"/>
        <v>30769111.605912488</v>
      </c>
      <c r="BB97" s="27">
        <f t="shared" si="67"/>
        <v>52700422.648956813</v>
      </c>
      <c r="BC97" s="27">
        <f t="shared" si="68"/>
        <v>70619501.545365199</v>
      </c>
      <c r="BD97" s="27">
        <f t="shared" si="83"/>
        <v>80000000</v>
      </c>
      <c r="BM97" s="42"/>
      <c r="BN97" s="42"/>
      <c r="BO97" s="42"/>
      <c r="BP97" s="42"/>
      <c r="BQ97" s="42"/>
      <c r="BR97" s="42"/>
      <c r="BS97" s="42"/>
    </row>
    <row r="98" spans="1:71" ht="24.95" customHeight="1" x14ac:dyDescent="0.2">
      <c r="A98" s="1" t="s">
        <v>962</v>
      </c>
      <c r="B98" s="1">
        <v>3</v>
      </c>
      <c r="C98" s="7" t="s">
        <v>279</v>
      </c>
      <c r="D98" s="4" t="s">
        <v>280</v>
      </c>
      <c r="E98" s="1" t="s">
        <v>281</v>
      </c>
      <c r="F98" s="11" t="s">
        <v>282</v>
      </c>
      <c r="G98" s="4" t="s">
        <v>742</v>
      </c>
      <c r="H98" s="4" t="s">
        <v>743</v>
      </c>
      <c r="I98" s="4" t="s">
        <v>744</v>
      </c>
      <c r="J98" s="8" t="s">
        <v>300</v>
      </c>
      <c r="K98" s="4" t="s">
        <v>301</v>
      </c>
      <c r="L98" s="4" t="str">
        <f t="shared" si="70"/>
        <v>3.1.1.4.Rīgas pilsētas transporta infrastruktūras attīstība</v>
      </c>
      <c r="M98" s="4" t="s">
        <v>769</v>
      </c>
      <c r="N98" s="4" t="s">
        <v>770</v>
      </c>
      <c r="O98" s="4" t="s">
        <v>771</v>
      </c>
      <c r="P98" s="5" t="s">
        <v>42</v>
      </c>
      <c r="Q98" s="5" t="str">
        <f t="shared" si="71"/>
        <v>3.1.1.4._</v>
      </c>
      <c r="R98" s="1" t="s">
        <v>57</v>
      </c>
      <c r="S98" s="13">
        <v>73900000</v>
      </c>
      <c r="T98" s="13">
        <v>86941177</v>
      </c>
      <c r="U98" s="13">
        <v>13041177</v>
      </c>
      <c r="V98" s="50">
        <f t="shared" si="72"/>
        <v>0.84999999482408661</v>
      </c>
      <c r="W98" s="40"/>
      <c r="X98" s="90">
        <v>0</v>
      </c>
      <c r="Y98" s="90">
        <v>36950000</v>
      </c>
      <c r="Z98" s="90">
        <v>36950000</v>
      </c>
      <c r="AA98" s="90">
        <v>0</v>
      </c>
      <c r="AB98" s="90">
        <v>0</v>
      </c>
      <c r="AC98" s="90">
        <v>0</v>
      </c>
      <c r="AD98" s="90">
        <v>0</v>
      </c>
      <c r="AE98" s="90">
        <v>0</v>
      </c>
      <c r="AF98" s="27">
        <f t="shared" si="73"/>
        <v>73900000</v>
      </c>
      <c r="AG98" s="27">
        <f t="shared" si="76"/>
        <v>0</v>
      </c>
      <c r="AH98" s="27">
        <f t="shared" si="74"/>
        <v>0</v>
      </c>
      <c r="AI98" s="27">
        <f t="shared" si="75"/>
        <v>36950000</v>
      </c>
      <c r="AJ98" s="27">
        <f t="shared" si="77"/>
        <v>73900000</v>
      </c>
      <c r="AK98" s="27">
        <f t="shared" si="78"/>
        <v>73900000</v>
      </c>
      <c r="AL98" s="27">
        <f t="shared" si="79"/>
        <v>73900000</v>
      </c>
      <c r="AM98" s="27">
        <f t="shared" si="80"/>
        <v>73900000</v>
      </c>
      <c r="AN98" s="27">
        <f t="shared" si="81"/>
        <v>73900000</v>
      </c>
      <c r="AO98" s="27">
        <f t="shared" si="82"/>
        <v>73900000</v>
      </c>
      <c r="AP98" s="91">
        <v>0.60864888325739808</v>
      </c>
      <c r="AQ98" s="91">
        <v>0.63366434541569816</v>
      </c>
      <c r="AR98" s="91">
        <v>0.61747334758242212</v>
      </c>
      <c r="AS98" s="91">
        <v>0.74831887768890837</v>
      </c>
      <c r="AT98" s="91">
        <v>0.88703681545842261</v>
      </c>
      <c r="AU98" s="91">
        <v>0.90880509125220599</v>
      </c>
      <c r="AV98" s="30">
        <v>0</v>
      </c>
      <c r="AW98" s="30">
        <v>0</v>
      </c>
      <c r="AX98" s="27">
        <f t="shared" si="63"/>
        <v>22489576.236360859</v>
      </c>
      <c r="AY98" s="27">
        <f t="shared" si="64"/>
        <v>46827795.126220092</v>
      </c>
      <c r="AZ98" s="27">
        <f t="shared" si="65"/>
        <v>45631280.386340998</v>
      </c>
      <c r="BA98" s="27">
        <f t="shared" si="66"/>
        <v>55300765.061210327</v>
      </c>
      <c r="BB98" s="27">
        <f t="shared" si="67"/>
        <v>65552020.662377432</v>
      </c>
      <c r="BC98" s="27">
        <f t="shared" si="68"/>
        <v>67160696.243538022</v>
      </c>
      <c r="BD98" s="27">
        <f t="shared" si="83"/>
        <v>73900000</v>
      </c>
      <c r="BM98" s="42"/>
      <c r="BN98" s="42"/>
      <c r="BO98" s="42"/>
      <c r="BP98" s="42"/>
      <c r="BQ98" s="42"/>
      <c r="BR98" s="42"/>
      <c r="BS98" s="42"/>
    </row>
    <row r="99" spans="1:71" ht="24.95" customHeight="1" x14ac:dyDescent="0.2">
      <c r="A99" s="1" t="s">
        <v>962</v>
      </c>
      <c r="B99" s="1">
        <v>3</v>
      </c>
      <c r="C99" s="7" t="s">
        <v>279</v>
      </c>
      <c r="D99" s="4" t="s">
        <v>280</v>
      </c>
      <c r="E99" s="1" t="s">
        <v>281</v>
      </c>
      <c r="F99" s="11" t="s">
        <v>282</v>
      </c>
      <c r="G99" s="4" t="s">
        <v>742</v>
      </c>
      <c r="H99" s="4" t="s">
        <v>743</v>
      </c>
      <c r="I99" s="4" t="s">
        <v>744</v>
      </c>
      <c r="J99" s="8" t="s">
        <v>302</v>
      </c>
      <c r="K99" s="4" t="s">
        <v>303</v>
      </c>
      <c r="L99" s="4" t="str">
        <f t="shared" si="70"/>
        <v>3.1.1.5.Nacionālās nozīmes centru maģistrālo ielu un esošo maršrutu attīstība</v>
      </c>
      <c r="M99" s="4" t="s">
        <v>772</v>
      </c>
      <c r="N99" s="4" t="s">
        <v>773</v>
      </c>
      <c r="O99" s="4" t="s">
        <v>774</v>
      </c>
      <c r="P99" s="5" t="s">
        <v>42</v>
      </c>
      <c r="Q99" s="5" t="str">
        <f t="shared" si="71"/>
        <v>3.1.1.5._</v>
      </c>
      <c r="R99" s="1" t="s">
        <v>57</v>
      </c>
      <c r="S99" s="13">
        <v>36950000</v>
      </c>
      <c r="T99" s="13">
        <v>43470589</v>
      </c>
      <c r="U99" s="13">
        <v>6520589</v>
      </c>
      <c r="V99" s="50">
        <f t="shared" si="72"/>
        <v>0.84999998504736152</v>
      </c>
      <c r="W99" s="40"/>
      <c r="X99" s="90">
        <v>0</v>
      </c>
      <c r="Y99" s="90">
        <v>11085000</v>
      </c>
      <c r="Z99" s="90">
        <v>15214706</v>
      </c>
      <c r="AA99" s="90">
        <v>5542500</v>
      </c>
      <c r="AB99" s="90">
        <v>353198.5</v>
      </c>
      <c r="AC99" s="90">
        <v>4048198.5</v>
      </c>
      <c r="AD99" s="90">
        <v>706397</v>
      </c>
      <c r="AE99" s="90">
        <v>0</v>
      </c>
      <c r="AF99" s="27">
        <f t="shared" si="73"/>
        <v>36950000</v>
      </c>
      <c r="AG99" s="27">
        <f t="shared" si="76"/>
        <v>0</v>
      </c>
      <c r="AH99" s="27">
        <f t="shared" si="74"/>
        <v>0</v>
      </c>
      <c r="AI99" s="27">
        <f t="shared" si="75"/>
        <v>11085000</v>
      </c>
      <c r="AJ99" s="27">
        <f t="shared" si="77"/>
        <v>26299706</v>
      </c>
      <c r="AK99" s="27">
        <f t="shared" si="78"/>
        <v>31842206</v>
      </c>
      <c r="AL99" s="27">
        <f t="shared" si="79"/>
        <v>32195404.5</v>
      </c>
      <c r="AM99" s="27">
        <f t="shared" si="80"/>
        <v>36243603</v>
      </c>
      <c r="AN99" s="27">
        <f t="shared" si="81"/>
        <v>36950000</v>
      </c>
      <c r="AO99" s="27">
        <f t="shared" si="82"/>
        <v>36950000</v>
      </c>
      <c r="AP99" s="91">
        <v>0.60864888325739808</v>
      </c>
      <c r="AQ99" s="91">
        <v>0.63366434541569816</v>
      </c>
      <c r="AR99" s="91">
        <v>0.61747334758242212</v>
      </c>
      <c r="AS99" s="91">
        <v>0.74831887768890837</v>
      </c>
      <c r="AT99" s="91">
        <v>0.88703681545842261</v>
      </c>
      <c r="AU99" s="91">
        <v>0.90880509125220599</v>
      </c>
      <c r="AV99" s="30">
        <v>0</v>
      </c>
      <c r="AW99" s="30">
        <v>0</v>
      </c>
      <c r="AX99" s="27">
        <f t="shared" si="63"/>
        <v>6746872.8709082576</v>
      </c>
      <c r="AY99" s="27">
        <f t="shared" si="64"/>
        <v>16665185.987115309</v>
      </c>
      <c r="AZ99" s="27">
        <f t="shared" si="65"/>
        <v>19661713.533229087</v>
      </c>
      <c r="BA99" s="27">
        <f t="shared" si="66"/>
        <v>24092428.962180432</v>
      </c>
      <c r="BB99" s="27">
        <f t="shared" si="67"/>
        <v>32149410.185859334</v>
      </c>
      <c r="BC99" s="27">
        <f t="shared" si="68"/>
        <v>33580348.121769011</v>
      </c>
      <c r="BD99" s="27">
        <f t="shared" si="83"/>
        <v>36950000</v>
      </c>
      <c r="BM99" s="42"/>
      <c r="BN99" s="42"/>
      <c r="BO99" s="42"/>
      <c r="BP99" s="42"/>
      <c r="BQ99" s="42"/>
      <c r="BR99" s="42"/>
      <c r="BS99" s="42"/>
    </row>
    <row r="100" spans="1:71" ht="24.95" customHeight="1" x14ac:dyDescent="0.2">
      <c r="A100" s="1" t="s">
        <v>962</v>
      </c>
      <c r="B100" s="1">
        <v>3</v>
      </c>
      <c r="C100" s="7" t="s">
        <v>279</v>
      </c>
      <c r="D100" s="4" t="s">
        <v>280</v>
      </c>
      <c r="E100" s="1" t="s">
        <v>281</v>
      </c>
      <c r="F100" s="11" t="s">
        <v>282</v>
      </c>
      <c r="G100" s="4" t="s">
        <v>742</v>
      </c>
      <c r="H100" s="4" t="s">
        <v>743</v>
      </c>
      <c r="I100" s="4" t="s">
        <v>744</v>
      </c>
      <c r="J100" s="8" t="s">
        <v>304</v>
      </c>
      <c r="K100" s="4" t="s">
        <v>305</v>
      </c>
      <c r="L100" s="4" t="str">
        <f t="shared" si="70"/>
        <v>3.1.1.6.Lielo ostu publiskās infrastruktūras attīstība</v>
      </c>
      <c r="M100" s="4" t="s">
        <v>775</v>
      </c>
      <c r="N100" s="4" t="s">
        <v>776</v>
      </c>
      <c r="O100" s="4" t="s">
        <v>777</v>
      </c>
      <c r="P100" s="5" t="s">
        <v>42</v>
      </c>
      <c r="Q100" s="5" t="str">
        <f t="shared" si="71"/>
        <v>3.1.1.6._</v>
      </c>
      <c r="R100" s="1" t="s">
        <v>57</v>
      </c>
      <c r="S100" s="13">
        <v>14790000</v>
      </c>
      <c r="T100" s="13">
        <v>17400000</v>
      </c>
      <c r="U100" s="13">
        <v>2610000</v>
      </c>
      <c r="V100" s="50">
        <f t="shared" si="72"/>
        <v>0.85</v>
      </c>
      <c r="W100" s="40"/>
      <c r="X100" s="90">
        <v>0</v>
      </c>
      <c r="Y100" s="90">
        <v>3480000</v>
      </c>
      <c r="Z100" s="90">
        <v>11310000</v>
      </c>
      <c r="AA100" s="90">
        <v>0</v>
      </c>
      <c r="AB100" s="90">
        <v>0</v>
      </c>
      <c r="AC100" s="90">
        <v>0</v>
      </c>
      <c r="AD100" s="90">
        <v>0</v>
      </c>
      <c r="AE100" s="90">
        <v>0</v>
      </c>
      <c r="AF100" s="27">
        <f t="shared" si="73"/>
        <v>14790000</v>
      </c>
      <c r="AG100" s="27">
        <f t="shared" si="76"/>
        <v>0</v>
      </c>
      <c r="AH100" s="27">
        <f t="shared" si="74"/>
        <v>0</v>
      </c>
      <c r="AI100" s="27">
        <f t="shared" si="75"/>
        <v>3480000</v>
      </c>
      <c r="AJ100" s="27">
        <f t="shared" si="77"/>
        <v>14790000</v>
      </c>
      <c r="AK100" s="27">
        <f t="shared" si="78"/>
        <v>14790000</v>
      </c>
      <c r="AL100" s="27">
        <f t="shared" si="79"/>
        <v>14790000</v>
      </c>
      <c r="AM100" s="27">
        <f t="shared" si="80"/>
        <v>14790000</v>
      </c>
      <c r="AN100" s="27">
        <f t="shared" si="81"/>
        <v>14790000</v>
      </c>
      <c r="AO100" s="27">
        <f t="shared" si="82"/>
        <v>14790000</v>
      </c>
      <c r="AP100" s="91">
        <v>0.60864888325739808</v>
      </c>
      <c r="AQ100" s="91">
        <v>0.63366434541569816</v>
      </c>
      <c r="AR100" s="91">
        <v>0.61747334758242212</v>
      </c>
      <c r="AS100" s="91">
        <v>0.74831887768890837</v>
      </c>
      <c r="AT100" s="91">
        <v>0.88703681545842261</v>
      </c>
      <c r="AU100" s="91">
        <v>0.90880509125220599</v>
      </c>
      <c r="AV100" s="30">
        <v>0</v>
      </c>
      <c r="AW100" s="30">
        <v>0</v>
      </c>
      <c r="AX100" s="27">
        <f t="shared" si="63"/>
        <v>2118098.1137357452</v>
      </c>
      <c r="AY100" s="27">
        <f t="shared" si="64"/>
        <v>9371895.6686981749</v>
      </c>
      <c r="AZ100" s="27">
        <f t="shared" si="65"/>
        <v>9132430.810744023</v>
      </c>
      <c r="BA100" s="27">
        <f t="shared" si="66"/>
        <v>11067636.201018956</v>
      </c>
      <c r="BB100" s="27">
        <f t="shared" si="67"/>
        <v>13119274.50063007</v>
      </c>
      <c r="BC100" s="27">
        <f t="shared" si="68"/>
        <v>13441227.299620127</v>
      </c>
      <c r="BD100" s="27">
        <f t="shared" si="83"/>
        <v>14790000</v>
      </c>
      <c r="BM100" s="42"/>
      <c r="BN100" s="42"/>
      <c r="BO100" s="42"/>
      <c r="BP100" s="42"/>
      <c r="BQ100" s="42"/>
      <c r="BR100" s="42"/>
      <c r="BS100" s="42"/>
    </row>
    <row r="101" spans="1:71" ht="24.95" customHeight="1" x14ac:dyDescent="0.2">
      <c r="A101" s="31" t="s">
        <v>977</v>
      </c>
      <c r="B101" s="31">
        <v>3</v>
      </c>
      <c r="C101" s="30" t="s">
        <v>279</v>
      </c>
      <c r="D101" s="39" t="s">
        <v>280</v>
      </c>
      <c r="E101" s="1" t="s">
        <v>281</v>
      </c>
      <c r="F101" s="28" t="s">
        <v>995</v>
      </c>
      <c r="G101" s="28"/>
      <c r="H101" s="28"/>
      <c r="I101" s="28"/>
      <c r="J101" s="30" t="s">
        <v>980</v>
      </c>
      <c r="K101" s="4" t="s">
        <v>987</v>
      </c>
      <c r="L101" s="4" t="str">
        <f t="shared" si="70"/>
        <v xml:space="preserve">3.1.1.7.Muitas tehnisko risinājumu integrēta attīstība </v>
      </c>
      <c r="M101" s="28"/>
      <c r="N101" s="28"/>
      <c r="O101" s="28"/>
      <c r="P101" s="5" t="s">
        <v>42</v>
      </c>
      <c r="Q101" s="5" t="str">
        <f t="shared" si="71"/>
        <v>3.1.1.7._</v>
      </c>
      <c r="R101" s="1" t="s">
        <v>57</v>
      </c>
      <c r="S101" s="38">
        <v>18487500</v>
      </c>
      <c r="T101" s="38">
        <v>21750000</v>
      </c>
      <c r="U101" s="38">
        <v>3262500</v>
      </c>
      <c r="V101" s="37">
        <v>0.85</v>
      </c>
      <c r="W101" s="40">
        <v>0</v>
      </c>
      <c r="X101" s="90">
        <v>0</v>
      </c>
      <c r="Y101" s="90">
        <v>1000000</v>
      </c>
      <c r="Z101" s="90">
        <v>4000000</v>
      </c>
      <c r="AA101" s="90">
        <v>6500000</v>
      </c>
      <c r="AB101" s="90">
        <v>2675000</v>
      </c>
      <c r="AC101" s="90">
        <v>2575000</v>
      </c>
      <c r="AD101" s="90">
        <v>2500000</v>
      </c>
      <c r="AE101" s="90">
        <v>2500000</v>
      </c>
      <c r="AF101" s="27">
        <f t="shared" si="73"/>
        <v>21750000</v>
      </c>
      <c r="AG101" s="27">
        <f t="shared" si="76"/>
        <v>0</v>
      </c>
      <c r="AH101" s="27">
        <f t="shared" si="74"/>
        <v>0</v>
      </c>
      <c r="AI101" s="27">
        <f t="shared" si="75"/>
        <v>1000000</v>
      </c>
      <c r="AJ101" s="27">
        <f t="shared" si="77"/>
        <v>5000000</v>
      </c>
      <c r="AK101" s="27">
        <f t="shared" si="78"/>
        <v>11500000</v>
      </c>
      <c r="AL101" s="27">
        <f t="shared" si="79"/>
        <v>14175000</v>
      </c>
      <c r="AM101" s="27">
        <f t="shared" si="80"/>
        <v>16750000</v>
      </c>
      <c r="AN101" s="27">
        <f t="shared" si="81"/>
        <v>19250000</v>
      </c>
      <c r="AO101" s="27">
        <f t="shared" si="82"/>
        <v>21750000</v>
      </c>
      <c r="AP101" s="91">
        <v>0.60864888325739808</v>
      </c>
      <c r="AQ101" s="91">
        <v>0.63366434541569816</v>
      </c>
      <c r="AR101" s="91">
        <v>0.61747334758242212</v>
      </c>
      <c r="AS101" s="91">
        <v>0.74831887768890837</v>
      </c>
      <c r="AT101" s="91">
        <v>0.88703681545842261</v>
      </c>
      <c r="AU101" s="91">
        <v>0.90880509125220599</v>
      </c>
      <c r="AV101" s="30">
        <v>0</v>
      </c>
      <c r="AW101" s="30">
        <v>0</v>
      </c>
      <c r="AX101" s="27">
        <f t="shared" si="63"/>
        <v>608648.88325739803</v>
      </c>
      <c r="AY101" s="27">
        <f t="shared" si="64"/>
        <v>3168321.7270784909</v>
      </c>
      <c r="AZ101" s="27">
        <f t="shared" si="65"/>
        <v>7100943.4971978543</v>
      </c>
      <c r="BA101" s="27">
        <f t="shared" si="66"/>
        <v>10607420.091240276</v>
      </c>
      <c r="BB101" s="27">
        <f t="shared" si="67"/>
        <v>14857866.658928579</v>
      </c>
      <c r="BC101" s="27">
        <f t="shared" si="68"/>
        <v>17494498.006604966</v>
      </c>
      <c r="BD101" s="27">
        <f t="shared" si="83"/>
        <v>18487500</v>
      </c>
      <c r="BM101" s="42"/>
      <c r="BN101" s="42"/>
      <c r="BO101" s="42"/>
      <c r="BP101" s="42"/>
      <c r="BQ101" s="42"/>
      <c r="BR101" s="42"/>
      <c r="BS101" s="42"/>
    </row>
    <row r="102" spans="1:71" ht="24.95" customHeight="1" x14ac:dyDescent="0.2">
      <c r="A102" s="31" t="s">
        <v>977</v>
      </c>
      <c r="B102" s="31">
        <v>3</v>
      </c>
      <c r="C102" s="30" t="s">
        <v>279</v>
      </c>
      <c r="D102" s="39" t="s">
        <v>280</v>
      </c>
      <c r="E102" s="1" t="s">
        <v>281</v>
      </c>
      <c r="F102" s="28" t="s">
        <v>995</v>
      </c>
      <c r="G102" s="28"/>
      <c r="H102" s="28"/>
      <c r="I102" s="28"/>
      <c r="J102" s="30" t="s">
        <v>981</v>
      </c>
      <c r="K102" s="4" t="s">
        <v>988</v>
      </c>
      <c r="L102" s="4" t="str">
        <f t="shared" si="70"/>
        <v>3.1.1.8.Robežšķērsošanas punktu attīstība</v>
      </c>
      <c r="M102" s="28"/>
      <c r="N102" s="28"/>
      <c r="O102" s="28"/>
      <c r="P102" s="5" t="s">
        <v>42</v>
      </c>
      <c r="Q102" s="5" t="str">
        <f t="shared" si="71"/>
        <v>3.1.1.8._</v>
      </c>
      <c r="R102" s="1" t="s">
        <v>57</v>
      </c>
      <c r="S102" s="38">
        <v>47000000</v>
      </c>
      <c r="T102" s="38">
        <v>55294118</v>
      </c>
      <c r="U102" s="38">
        <v>8294118</v>
      </c>
      <c r="V102" s="37">
        <v>0.84999999457446795</v>
      </c>
      <c r="W102" s="40">
        <v>0</v>
      </c>
      <c r="X102" s="90">
        <v>0</v>
      </c>
      <c r="Y102" s="90">
        <v>1000000</v>
      </c>
      <c r="Z102" s="90">
        <v>5000000</v>
      </c>
      <c r="AA102" s="90">
        <v>12500000</v>
      </c>
      <c r="AB102" s="90">
        <v>12500000</v>
      </c>
      <c r="AC102" s="90">
        <v>12500000</v>
      </c>
      <c r="AD102" s="90">
        <v>11794118</v>
      </c>
      <c r="AE102" s="90">
        <v>0</v>
      </c>
      <c r="AF102" s="27">
        <f t="shared" si="73"/>
        <v>55294118</v>
      </c>
      <c r="AG102" s="27">
        <f t="shared" si="76"/>
        <v>0</v>
      </c>
      <c r="AH102" s="27">
        <f t="shared" si="74"/>
        <v>0</v>
      </c>
      <c r="AI102" s="27">
        <f t="shared" si="75"/>
        <v>1000000</v>
      </c>
      <c r="AJ102" s="27">
        <f t="shared" si="77"/>
        <v>6000000</v>
      </c>
      <c r="AK102" s="27">
        <f t="shared" si="78"/>
        <v>18500000</v>
      </c>
      <c r="AL102" s="27">
        <f t="shared" si="79"/>
        <v>31000000</v>
      </c>
      <c r="AM102" s="27">
        <f t="shared" si="80"/>
        <v>43500000</v>
      </c>
      <c r="AN102" s="27">
        <f t="shared" si="81"/>
        <v>55294118</v>
      </c>
      <c r="AO102" s="27">
        <f t="shared" si="82"/>
        <v>55294118</v>
      </c>
      <c r="AP102" s="91">
        <v>0.60864888325739808</v>
      </c>
      <c r="AQ102" s="91">
        <v>0.63366434541569816</v>
      </c>
      <c r="AR102" s="91">
        <v>0.61747334758242212</v>
      </c>
      <c r="AS102" s="91">
        <v>0.74831887768890837</v>
      </c>
      <c r="AT102" s="91">
        <v>0.88703681545842261</v>
      </c>
      <c r="AU102" s="91">
        <v>0.90880509125220599</v>
      </c>
      <c r="AV102" s="30">
        <v>0</v>
      </c>
      <c r="AW102" s="30">
        <v>0</v>
      </c>
      <c r="AX102" s="27">
        <f t="shared" si="63"/>
        <v>608648.88325739803</v>
      </c>
      <c r="AY102" s="27">
        <f t="shared" si="64"/>
        <v>3801986.0724941888</v>
      </c>
      <c r="AZ102" s="27">
        <f t="shared" si="65"/>
        <v>11423256.930274809</v>
      </c>
      <c r="BA102" s="27">
        <f t="shared" si="66"/>
        <v>23197885.208356161</v>
      </c>
      <c r="BB102" s="27">
        <f t="shared" si="67"/>
        <v>38586101.472441383</v>
      </c>
      <c r="BC102" s="27">
        <f t="shared" si="68"/>
        <v>47000000</v>
      </c>
      <c r="BD102" s="27">
        <f t="shared" si="83"/>
        <v>47000000</v>
      </c>
      <c r="BM102" s="42"/>
      <c r="BN102" s="42"/>
      <c r="BO102" s="42"/>
      <c r="BP102" s="42"/>
      <c r="BQ102" s="42"/>
      <c r="BR102" s="42"/>
      <c r="BS102" s="42"/>
    </row>
    <row r="103" spans="1:71" ht="24.95" customHeight="1" x14ac:dyDescent="0.2">
      <c r="A103" s="1" t="s">
        <v>966</v>
      </c>
      <c r="B103" s="1">
        <v>4</v>
      </c>
      <c r="C103" s="7" t="s">
        <v>392</v>
      </c>
      <c r="D103" s="5" t="s">
        <v>393</v>
      </c>
      <c r="E103" s="1" t="s">
        <v>394</v>
      </c>
      <c r="F103" s="4" t="s">
        <v>395</v>
      </c>
      <c r="G103" s="4" t="s">
        <v>859</v>
      </c>
      <c r="H103" s="4" t="s">
        <v>860</v>
      </c>
      <c r="I103" s="4" t="s">
        <v>861</v>
      </c>
      <c r="J103" s="1" t="s">
        <v>398</v>
      </c>
      <c r="K103" s="4" t="s">
        <v>399</v>
      </c>
      <c r="L103" s="4" t="str">
        <f t="shared" si="70"/>
        <v>4.1.1.1.Ārstniecības iestāžu infrastruktūras attīstība</v>
      </c>
      <c r="M103" s="4" t="s">
        <v>865</v>
      </c>
      <c r="N103" s="4" t="s">
        <v>399</v>
      </c>
      <c r="O103" s="4" t="s">
        <v>865</v>
      </c>
      <c r="P103" s="5">
        <v>1</v>
      </c>
      <c r="Q103" s="5" t="str">
        <f t="shared" si="71"/>
        <v>4.1.1.1.1</v>
      </c>
      <c r="R103" s="1" t="s">
        <v>43</v>
      </c>
      <c r="S103" s="52">
        <v>82185545</v>
      </c>
      <c r="T103" s="52">
        <v>96688877</v>
      </c>
      <c r="U103" s="52">
        <v>14503332</v>
      </c>
      <c r="V103" s="50">
        <f t="shared" ref="V103:V139" si="91">S103/T103</f>
        <v>0.84999999534589687</v>
      </c>
      <c r="W103" s="40"/>
      <c r="X103" s="90">
        <v>0</v>
      </c>
      <c r="Y103" s="90">
        <v>388793</v>
      </c>
      <c r="Z103" s="90">
        <v>38750050</v>
      </c>
      <c r="AA103" s="90">
        <v>16264656</v>
      </c>
      <c r="AB103" s="90">
        <v>11822460</v>
      </c>
      <c r="AC103" s="90">
        <v>11822460</v>
      </c>
      <c r="AD103" s="90">
        <v>11822460</v>
      </c>
      <c r="AE103" s="90">
        <v>5817998</v>
      </c>
      <c r="AF103" s="27">
        <f t="shared" si="73"/>
        <v>96688877</v>
      </c>
      <c r="AG103" s="27">
        <f t="shared" si="76"/>
        <v>0</v>
      </c>
      <c r="AH103" s="27">
        <f t="shared" si="74"/>
        <v>0</v>
      </c>
      <c r="AI103" s="27">
        <f t="shared" si="75"/>
        <v>388793</v>
      </c>
      <c r="AJ103" s="27">
        <f t="shared" si="77"/>
        <v>39138843</v>
      </c>
      <c r="AK103" s="27">
        <f t="shared" si="78"/>
        <v>55403499</v>
      </c>
      <c r="AL103" s="27">
        <f t="shared" si="79"/>
        <v>67225959</v>
      </c>
      <c r="AM103" s="27">
        <f t="shared" si="80"/>
        <v>79048419</v>
      </c>
      <c r="AN103" s="27">
        <f t="shared" si="81"/>
        <v>90870879</v>
      </c>
      <c r="AO103" s="27">
        <f t="shared" si="82"/>
        <v>96688877</v>
      </c>
      <c r="AP103" s="91">
        <v>0.50435846832197817</v>
      </c>
      <c r="AQ103" s="91">
        <v>0.46991464047737752</v>
      </c>
      <c r="AR103" s="91">
        <v>0.54455166330727101</v>
      </c>
      <c r="AS103" s="91">
        <v>0.68869228476477917</v>
      </c>
      <c r="AT103" s="91">
        <v>0.78416684405807557</v>
      </c>
      <c r="AU103" s="91">
        <v>0.82817599772856554</v>
      </c>
      <c r="AV103" s="30">
        <v>0</v>
      </c>
      <c r="AW103" s="30">
        <v>0</v>
      </c>
      <c r="AX103" s="27">
        <f t="shared" si="63"/>
        <v>196091.04197430686</v>
      </c>
      <c r="AY103" s="27">
        <f t="shared" si="64"/>
        <v>18391915.337045524</v>
      </c>
      <c r="AZ103" s="27">
        <f t="shared" si="65"/>
        <v>30170067.533492725</v>
      </c>
      <c r="BA103" s="27">
        <f t="shared" si="66"/>
        <v>46297999.299213372</v>
      </c>
      <c r="BB103" s="27">
        <f t="shared" si="67"/>
        <v>61987149.255010419</v>
      </c>
      <c r="BC103" s="27">
        <f t="shared" si="68"/>
        <v>75257080.880296752</v>
      </c>
      <c r="BD103" s="27">
        <f t="shared" ref="BD103:BD112" si="92">S103</f>
        <v>82185545</v>
      </c>
      <c r="BM103" s="42"/>
      <c r="BN103" s="42"/>
      <c r="BO103" s="42"/>
      <c r="BP103" s="42"/>
      <c r="BQ103" s="42"/>
      <c r="BR103" s="42"/>
      <c r="BS103" s="42"/>
    </row>
    <row r="104" spans="1:71" ht="24.95" customHeight="1" x14ac:dyDescent="0.2">
      <c r="A104" s="1" t="s">
        <v>966</v>
      </c>
      <c r="B104" s="1">
        <v>4</v>
      </c>
      <c r="C104" s="7" t="s">
        <v>392</v>
      </c>
      <c r="D104" s="5" t="s">
        <v>393</v>
      </c>
      <c r="E104" s="1" t="s">
        <v>394</v>
      </c>
      <c r="F104" s="4" t="s">
        <v>395</v>
      </c>
      <c r="G104" s="4" t="s">
        <v>859</v>
      </c>
      <c r="H104" s="4" t="s">
        <v>860</v>
      </c>
      <c r="I104" s="4" t="s">
        <v>861</v>
      </c>
      <c r="J104" s="1" t="s">
        <v>398</v>
      </c>
      <c r="K104" s="4" t="s">
        <v>399</v>
      </c>
      <c r="L104" s="4" t="str">
        <f>J104&amp;K104</f>
        <v>4.1.1.1.Ārstniecības iestāžu infrastruktūras attīstība</v>
      </c>
      <c r="M104" s="4" t="s">
        <v>865</v>
      </c>
      <c r="N104" s="4" t="s">
        <v>399</v>
      </c>
      <c r="O104" s="4" t="s">
        <v>865</v>
      </c>
      <c r="P104" s="5">
        <v>2</v>
      </c>
      <c r="Q104" s="5" t="str">
        <f>J104&amp;P104</f>
        <v>4.1.1.1.2</v>
      </c>
      <c r="R104" s="1" t="s">
        <v>43</v>
      </c>
      <c r="S104" s="52">
        <v>12826335</v>
      </c>
      <c r="T104" s="52">
        <v>15089807</v>
      </c>
      <c r="U104" s="52">
        <v>2263472</v>
      </c>
      <c r="V104" s="50">
        <f>S104/T104</f>
        <v>0.84999993704359511</v>
      </c>
      <c r="W104" s="40"/>
      <c r="X104" s="90">
        <v>0</v>
      </c>
      <c r="Y104" s="90">
        <v>0</v>
      </c>
      <c r="Z104" s="90">
        <v>0</v>
      </c>
      <c r="AA104" s="90">
        <v>3984492</v>
      </c>
      <c r="AB104" s="90">
        <v>5334442</v>
      </c>
      <c r="AC104" s="90">
        <v>2683776</v>
      </c>
      <c r="AD104" s="90">
        <v>1803076</v>
      </c>
      <c r="AE104" s="90">
        <v>1284023</v>
      </c>
      <c r="AF104" s="27">
        <f t="shared" si="73"/>
        <v>15089809</v>
      </c>
      <c r="AG104" s="27">
        <f>W104</f>
        <v>0</v>
      </c>
      <c r="AH104" s="27">
        <f t="shared" si="74"/>
        <v>0</v>
      </c>
      <c r="AI104" s="27">
        <f t="shared" si="75"/>
        <v>0</v>
      </c>
      <c r="AJ104" s="27">
        <f t="shared" ref="AJ104:AO106" si="93">AI104+Z104</f>
        <v>0</v>
      </c>
      <c r="AK104" s="27">
        <f t="shared" si="93"/>
        <v>3984492</v>
      </c>
      <c r="AL104" s="27">
        <f t="shared" si="93"/>
        <v>9318934</v>
      </c>
      <c r="AM104" s="27">
        <f t="shared" si="93"/>
        <v>12002710</v>
      </c>
      <c r="AN104" s="27">
        <f t="shared" si="93"/>
        <v>13805786</v>
      </c>
      <c r="AO104" s="27">
        <f t="shared" si="93"/>
        <v>15089809</v>
      </c>
      <c r="AP104" s="91">
        <v>0.50435846832197817</v>
      </c>
      <c r="AQ104" s="91">
        <v>0.46991464047737752</v>
      </c>
      <c r="AR104" s="91">
        <v>0.54455166330727101</v>
      </c>
      <c r="AS104" s="91">
        <v>0.68869228476477917</v>
      </c>
      <c r="AT104" s="91">
        <v>0.78416684405807557</v>
      </c>
      <c r="AU104" s="91">
        <v>0.82817599772856554</v>
      </c>
      <c r="AV104" s="30">
        <v>0</v>
      </c>
      <c r="AW104" s="30">
        <v>0</v>
      </c>
      <c r="AX104" s="27">
        <f t="shared" si="63"/>
        <v>0</v>
      </c>
      <c r="AY104" s="27">
        <f t="shared" si="64"/>
        <v>0</v>
      </c>
      <c r="AZ104" s="27">
        <f t="shared" si="65"/>
        <v>2169761.7460345151</v>
      </c>
      <c r="BA104" s="27">
        <f t="shared" si="66"/>
        <v>6417877.9480321826</v>
      </c>
      <c r="BB104" s="27">
        <f t="shared" si="67"/>
        <v>9412127.2208443042</v>
      </c>
      <c r="BC104" s="27">
        <f t="shared" si="68"/>
        <v>11433620.594977062</v>
      </c>
      <c r="BD104" s="27">
        <f>S104</f>
        <v>12826335</v>
      </c>
      <c r="BM104" s="42"/>
      <c r="BN104" s="42"/>
      <c r="BO104" s="42"/>
      <c r="BP104" s="42"/>
      <c r="BQ104" s="42"/>
      <c r="BR104" s="42"/>
      <c r="BS104" s="42"/>
    </row>
    <row r="105" spans="1:71" ht="24.95" customHeight="1" x14ac:dyDescent="0.2">
      <c r="A105" s="1" t="s">
        <v>966</v>
      </c>
      <c r="B105" s="1">
        <v>4</v>
      </c>
      <c r="C105" s="7" t="s">
        <v>392</v>
      </c>
      <c r="D105" s="5" t="s">
        <v>393</v>
      </c>
      <c r="E105" s="1" t="s">
        <v>394</v>
      </c>
      <c r="F105" s="4" t="s">
        <v>395</v>
      </c>
      <c r="G105" s="4" t="s">
        <v>859</v>
      </c>
      <c r="H105" s="4" t="s">
        <v>860</v>
      </c>
      <c r="I105" s="4" t="s">
        <v>861</v>
      </c>
      <c r="J105" s="1" t="s">
        <v>398</v>
      </c>
      <c r="K105" s="4" t="s">
        <v>399</v>
      </c>
      <c r="L105" s="4" t="str">
        <f>J105&amp;K105</f>
        <v>4.1.1.1.Ārstniecības iestāžu infrastruktūras attīstība</v>
      </c>
      <c r="M105" s="4" t="s">
        <v>865</v>
      </c>
      <c r="N105" s="4" t="s">
        <v>399</v>
      </c>
      <c r="O105" s="4" t="s">
        <v>865</v>
      </c>
      <c r="P105" s="5">
        <v>3</v>
      </c>
      <c r="Q105" s="5" t="str">
        <f>J105&amp;P105</f>
        <v>4.1.1.1.3</v>
      </c>
      <c r="R105" s="1" t="s">
        <v>43</v>
      </c>
      <c r="S105" s="52">
        <v>6764203</v>
      </c>
      <c r="T105" s="52">
        <v>7957886</v>
      </c>
      <c r="U105" s="52">
        <v>1193683</v>
      </c>
      <c r="V105" s="50">
        <f>S105/T105</f>
        <v>0.84999998743384864</v>
      </c>
      <c r="W105" s="40"/>
      <c r="X105" s="90">
        <v>0</v>
      </c>
      <c r="Y105" s="90">
        <v>0</v>
      </c>
      <c r="Z105" s="90">
        <v>0</v>
      </c>
      <c r="AA105" s="90">
        <v>2101295</v>
      </c>
      <c r="AB105" s="90">
        <v>2813215</v>
      </c>
      <c r="AC105" s="90">
        <v>1415338</v>
      </c>
      <c r="AD105" s="90">
        <v>950885</v>
      </c>
      <c r="AE105" s="90">
        <v>677153</v>
      </c>
      <c r="AF105" s="27">
        <f t="shared" si="73"/>
        <v>7957886</v>
      </c>
      <c r="AG105" s="27">
        <f>W105</f>
        <v>0</v>
      </c>
      <c r="AH105" s="27">
        <f t="shared" si="74"/>
        <v>0</v>
      </c>
      <c r="AI105" s="27">
        <f t="shared" si="75"/>
        <v>0</v>
      </c>
      <c r="AJ105" s="27">
        <f t="shared" si="93"/>
        <v>0</v>
      </c>
      <c r="AK105" s="27">
        <f t="shared" si="93"/>
        <v>2101295</v>
      </c>
      <c r="AL105" s="27">
        <f t="shared" si="93"/>
        <v>4914510</v>
      </c>
      <c r="AM105" s="27">
        <f t="shared" si="93"/>
        <v>6329848</v>
      </c>
      <c r="AN105" s="27">
        <f t="shared" si="93"/>
        <v>7280733</v>
      </c>
      <c r="AO105" s="27">
        <f t="shared" si="93"/>
        <v>7957886</v>
      </c>
      <c r="AP105" s="91">
        <v>0.50435846832197817</v>
      </c>
      <c r="AQ105" s="91">
        <v>0.46991464047737752</v>
      </c>
      <c r="AR105" s="91">
        <v>0.54455166330727101</v>
      </c>
      <c r="AS105" s="91">
        <v>0.68869228476477917</v>
      </c>
      <c r="AT105" s="91">
        <v>0.78416684405807557</v>
      </c>
      <c r="AU105" s="91">
        <v>0.82817599772856554</v>
      </c>
      <c r="AV105" s="30">
        <v>0</v>
      </c>
      <c r="AW105" s="30">
        <v>0</v>
      </c>
      <c r="AX105" s="27">
        <f t="shared" si="63"/>
        <v>0</v>
      </c>
      <c r="AY105" s="27">
        <f t="shared" si="64"/>
        <v>0</v>
      </c>
      <c r="AZ105" s="27">
        <f t="shared" si="65"/>
        <v>1144263.6873492519</v>
      </c>
      <c r="BA105" s="27">
        <f t="shared" si="66"/>
        <v>3384585.120399355</v>
      </c>
      <c r="BB105" s="27">
        <f t="shared" si="67"/>
        <v>4963656.9295273218</v>
      </c>
      <c r="BC105" s="27">
        <f t="shared" si="68"/>
        <v>6029728.3164702924</v>
      </c>
      <c r="BD105" s="27">
        <f>S105</f>
        <v>6764203</v>
      </c>
      <c r="BM105" s="42"/>
      <c r="BN105" s="42"/>
      <c r="BO105" s="42"/>
      <c r="BP105" s="42"/>
      <c r="BQ105" s="42"/>
      <c r="BR105" s="42"/>
      <c r="BS105" s="42"/>
    </row>
    <row r="106" spans="1:71" ht="24.95" customHeight="1" x14ac:dyDescent="0.2">
      <c r="A106" s="1" t="s">
        <v>966</v>
      </c>
      <c r="B106" s="1">
        <v>4</v>
      </c>
      <c r="C106" s="7" t="s">
        <v>392</v>
      </c>
      <c r="D106" s="5" t="s">
        <v>393</v>
      </c>
      <c r="E106" s="1" t="s">
        <v>394</v>
      </c>
      <c r="F106" s="4" t="s">
        <v>395</v>
      </c>
      <c r="G106" s="4" t="s">
        <v>859</v>
      </c>
      <c r="H106" s="4" t="s">
        <v>860</v>
      </c>
      <c r="I106" s="4" t="s">
        <v>861</v>
      </c>
      <c r="J106" s="1" t="s">
        <v>398</v>
      </c>
      <c r="K106" s="4" t="s">
        <v>399</v>
      </c>
      <c r="L106" s="4" t="str">
        <f>J106&amp;K106</f>
        <v>4.1.1.1.Ārstniecības iestāžu infrastruktūras attīstība</v>
      </c>
      <c r="M106" s="4" t="s">
        <v>865</v>
      </c>
      <c r="N106" s="4" t="s">
        <v>399</v>
      </c>
      <c r="O106" s="4" t="s">
        <v>865</v>
      </c>
      <c r="P106" s="5">
        <v>4</v>
      </c>
      <c r="Q106" s="5" t="str">
        <f>J106&amp;P106</f>
        <v>4.1.1.1.4</v>
      </c>
      <c r="R106" s="1" t="s">
        <v>43</v>
      </c>
      <c r="S106" s="52">
        <v>4090945</v>
      </c>
      <c r="T106" s="52">
        <v>4812877</v>
      </c>
      <c r="U106" s="52">
        <v>721932</v>
      </c>
      <c r="V106" s="50">
        <f>S106/T106</f>
        <v>0.84999990650083102</v>
      </c>
      <c r="W106" s="40"/>
      <c r="X106" s="90">
        <v>0</v>
      </c>
      <c r="Y106" s="90">
        <v>0</v>
      </c>
      <c r="Z106" s="90">
        <v>0</v>
      </c>
      <c r="AA106" s="90">
        <v>513278</v>
      </c>
      <c r="AB106" s="90">
        <v>1283462</v>
      </c>
      <c r="AC106" s="90">
        <v>1331450</v>
      </c>
      <c r="AD106" s="90">
        <v>1268013</v>
      </c>
      <c r="AE106" s="90">
        <v>416674</v>
      </c>
      <c r="AF106" s="27">
        <f t="shared" si="73"/>
        <v>4812877</v>
      </c>
      <c r="AG106" s="27">
        <f>W106</f>
        <v>0</v>
      </c>
      <c r="AH106" s="27">
        <f t="shared" si="74"/>
        <v>0</v>
      </c>
      <c r="AI106" s="27">
        <f t="shared" si="75"/>
        <v>0</v>
      </c>
      <c r="AJ106" s="27">
        <f t="shared" si="93"/>
        <v>0</v>
      </c>
      <c r="AK106" s="27">
        <f t="shared" si="93"/>
        <v>513278</v>
      </c>
      <c r="AL106" s="27">
        <f t="shared" si="93"/>
        <v>1796740</v>
      </c>
      <c r="AM106" s="27">
        <f t="shared" si="93"/>
        <v>3128190</v>
      </c>
      <c r="AN106" s="27">
        <f t="shared" si="93"/>
        <v>4396203</v>
      </c>
      <c r="AO106" s="27">
        <f t="shared" si="93"/>
        <v>4812877</v>
      </c>
      <c r="AP106" s="91">
        <v>0.50435846832197817</v>
      </c>
      <c r="AQ106" s="91">
        <v>0.46991464047737752</v>
      </c>
      <c r="AR106" s="91">
        <v>0.54455166330727101</v>
      </c>
      <c r="AS106" s="91">
        <v>0.68869228476477917</v>
      </c>
      <c r="AT106" s="91">
        <v>0.78416684405807557</v>
      </c>
      <c r="AU106" s="91">
        <v>0.82817599772856554</v>
      </c>
      <c r="AV106" s="30">
        <v>0</v>
      </c>
      <c r="AW106" s="30">
        <v>0</v>
      </c>
      <c r="AX106" s="27">
        <f t="shared" si="63"/>
        <v>0</v>
      </c>
      <c r="AY106" s="27">
        <f t="shared" si="64"/>
        <v>0</v>
      </c>
      <c r="AZ106" s="27">
        <f t="shared" si="65"/>
        <v>279506.38863902946</v>
      </c>
      <c r="BA106" s="27">
        <f t="shared" si="66"/>
        <v>1237400.9757282694</v>
      </c>
      <c r="BB106" s="27">
        <f t="shared" si="67"/>
        <v>2453022.8799140314</v>
      </c>
      <c r="BC106" s="27">
        <f t="shared" si="68"/>
        <v>3640829.8057423132</v>
      </c>
      <c r="BD106" s="27">
        <f>S106</f>
        <v>4090945</v>
      </c>
      <c r="BM106" s="42"/>
      <c r="BN106" s="42"/>
      <c r="BO106" s="42"/>
      <c r="BP106" s="42"/>
      <c r="BQ106" s="42"/>
      <c r="BR106" s="42"/>
      <c r="BS106" s="42"/>
    </row>
    <row r="107" spans="1:71" ht="48" customHeight="1" x14ac:dyDescent="0.2">
      <c r="A107" s="93" t="s">
        <v>966</v>
      </c>
      <c r="B107" s="93">
        <v>4</v>
      </c>
      <c r="C107" s="94" t="s">
        <v>392</v>
      </c>
      <c r="D107" s="95" t="s">
        <v>393</v>
      </c>
      <c r="E107" s="93" t="s">
        <v>394</v>
      </c>
      <c r="F107" s="95" t="s">
        <v>395</v>
      </c>
      <c r="G107" s="95" t="s">
        <v>859</v>
      </c>
      <c r="H107" s="95" t="s">
        <v>860</v>
      </c>
      <c r="I107" s="95" t="s">
        <v>861</v>
      </c>
      <c r="J107" s="93" t="s">
        <v>398</v>
      </c>
      <c r="K107" s="95" t="s">
        <v>399</v>
      </c>
      <c r="L107" s="95" t="s">
        <v>1069</v>
      </c>
      <c r="M107" s="95" t="s">
        <v>865</v>
      </c>
      <c r="N107" s="95" t="s">
        <v>399</v>
      </c>
      <c r="O107" s="95" t="s">
        <v>865</v>
      </c>
      <c r="P107" s="95"/>
      <c r="Q107" s="95" t="s">
        <v>1070</v>
      </c>
      <c r="R107" s="93" t="s">
        <v>1071</v>
      </c>
      <c r="S107" s="105"/>
      <c r="T107" s="105"/>
      <c r="U107" s="105"/>
      <c r="V107" s="98"/>
      <c r="W107" s="107" t="s">
        <v>1077</v>
      </c>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9"/>
      <c r="AV107" s="100"/>
      <c r="AW107" s="100"/>
      <c r="AX107" s="99">
        <v>196091.04197430686</v>
      </c>
      <c r="AY107" s="99">
        <v>18588006.37901983</v>
      </c>
      <c r="AZ107" s="99">
        <v>25213795.649999999</v>
      </c>
      <c r="BA107" s="99">
        <v>25213795.649999999</v>
      </c>
      <c r="BB107" s="99">
        <v>25213795.649999999</v>
      </c>
      <c r="BC107" s="99">
        <v>25213795.649999999</v>
      </c>
      <c r="BD107" s="99"/>
      <c r="BG107" s="42"/>
      <c r="BM107" s="42"/>
      <c r="BN107" s="42"/>
      <c r="BO107" s="42"/>
      <c r="BP107" s="42"/>
      <c r="BQ107" s="42"/>
      <c r="BR107" s="42"/>
      <c r="BS107" s="42"/>
    </row>
    <row r="108" spans="1:71" ht="24.95" customHeight="1" x14ac:dyDescent="0.2">
      <c r="A108" s="1" t="s">
        <v>966</v>
      </c>
      <c r="B108" s="1">
        <v>4</v>
      </c>
      <c r="C108" s="7" t="s">
        <v>392</v>
      </c>
      <c r="D108" s="5" t="s">
        <v>393</v>
      </c>
      <c r="E108" s="1" t="s">
        <v>394</v>
      </c>
      <c r="F108" s="4" t="s">
        <v>395</v>
      </c>
      <c r="G108" s="4" t="s">
        <v>859</v>
      </c>
      <c r="H108" s="4" t="s">
        <v>860</v>
      </c>
      <c r="I108" s="4" t="s">
        <v>861</v>
      </c>
      <c r="J108" s="1" t="s">
        <v>400</v>
      </c>
      <c r="K108" s="4" t="s">
        <v>401</v>
      </c>
      <c r="L108" s="4" t="str">
        <f t="shared" si="70"/>
        <v>4.1.1.2.P.Stradiņa klīniskās universitātes slimnīcas infrastruktūras attīstība</v>
      </c>
      <c r="M108" s="4" t="s">
        <v>866</v>
      </c>
      <c r="N108" s="4" t="s">
        <v>867</v>
      </c>
      <c r="O108" s="4" t="s">
        <v>866</v>
      </c>
      <c r="P108" s="5" t="s">
        <v>42</v>
      </c>
      <c r="Q108" s="5" t="str">
        <f t="shared" si="71"/>
        <v>4.1.1.2._</v>
      </c>
      <c r="R108" s="1" t="s">
        <v>43</v>
      </c>
      <c r="S108" s="52">
        <v>114660197</v>
      </c>
      <c r="T108" s="52">
        <v>134894350</v>
      </c>
      <c r="U108" s="52">
        <v>20234153</v>
      </c>
      <c r="V108" s="50">
        <f t="shared" si="91"/>
        <v>0.84999999629339551</v>
      </c>
      <c r="W108" s="40"/>
      <c r="X108" s="90">
        <v>0</v>
      </c>
      <c r="Y108" s="90">
        <v>0</v>
      </c>
      <c r="Z108" s="90">
        <v>21835995.057865806</v>
      </c>
      <c r="AA108" s="90">
        <v>45995948.780515544</v>
      </c>
      <c r="AB108" s="90">
        <v>52848738.170058951</v>
      </c>
      <c r="AC108" s="90">
        <v>12415667.180977</v>
      </c>
      <c r="AD108" s="90">
        <v>1798000.8105826974</v>
      </c>
      <c r="AE108" s="90">
        <v>0</v>
      </c>
      <c r="AF108" s="27">
        <f t="shared" si="73"/>
        <v>134894350</v>
      </c>
      <c r="AG108" s="27">
        <f t="shared" si="76"/>
        <v>0</v>
      </c>
      <c r="AH108" s="27">
        <f t="shared" si="74"/>
        <v>0</v>
      </c>
      <c r="AI108" s="27">
        <f t="shared" si="75"/>
        <v>0</v>
      </c>
      <c r="AJ108" s="27">
        <f t="shared" si="77"/>
        <v>21835995.057865806</v>
      </c>
      <c r="AK108" s="27">
        <f t="shared" si="78"/>
        <v>67831943.83838135</v>
      </c>
      <c r="AL108" s="27">
        <f t="shared" si="79"/>
        <v>120680682.0084403</v>
      </c>
      <c r="AM108" s="27">
        <f t="shared" si="80"/>
        <v>133096349.1894173</v>
      </c>
      <c r="AN108" s="27">
        <f t="shared" si="81"/>
        <v>134894350</v>
      </c>
      <c r="AO108" s="27">
        <f t="shared" si="82"/>
        <v>134894350</v>
      </c>
      <c r="AP108" s="91">
        <v>0.50435846832197817</v>
      </c>
      <c r="AQ108" s="91">
        <v>0.46991464047737752</v>
      </c>
      <c r="AR108" s="91">
        <v>0.54455166330727101</v>
      </c>
      <c r="AS108" s="91">
        <v>0.68869228476477917</v>
      </c>
      <c r="AT108" s="91">
        <v>0.78416684405807557</v>
      </c>
      <c r="AU108" s="91">
        <v>0.82817599772856554</v>
      </c>
      <c r="AV108" s="30">
        <v>0</v>
      </c>
      <c r="AW108" s="30">
        <v>0</v>
      </c>
      <c r="AX108" s="27">
        <f t="shared" si="63"/>
        <v>0</v>
      </c>
      <c r="AY108" s="27">
        <f t="shared" si="64"/>
        <v>10261053.767082803</v>
      </c>
      <c r="AZ108" s="27">
        <f t="shared" si="65"/>
        <v>36937997.842555955</v>
      </c>
      <c r="BA108" s="27">
        <f t="shared" si="66"/>
        <v>83111854.61936453</v>
      </c>
      <c r="BB108" s="27">
        <f t="shared" si="67"/>
        <v>104369744.09951697</v>
      </c>
      <c r="BC108" s="27">
        <f t="shared" si="68"/>
        <v>111716262.89919633</v>
      </c>
      <c r="BD108" s="27">
        <f t="shared" si="92"/>
        <v>114660197</v>
      </c>
      <c r="BM108" s="42"/>
      <c r="BN108" s="42"/>
      <c r="BO108" s="42"/>
      <c r="BP108" s="42"/>
      <c r="BQ108" s="42"/>
      <c r="BR108" s="42"/>
      <c r="BS108" s="42"/>
    </row>
    <row r="109" spans="1:71" ht="24.95" customHeight="1" x14ac:dyDescent="0.2">
      <c r="A109" s="1" t="s">
        <v>966</v>
      </c>
      <c r="B109" s="1">
        <v>4</v>
      </c>
      <c r="C109" s="7" t="s">
        <v>392</v>
      </c>
      <c r="D109" s="5" t="s">
        <v>393</v>
      </c>
      <c r="E109" s="1" t="s">
        <v>394</v>
      </c>
      <c r="F109" s="4" t="s">
        <v>395</v>
      </c>
      <c r="G109" s="4" t="s">
        <v>859</v>
      </c>
      <c r="H109" s="4" t="s">
        <v>860</v>
      </c>
      <c r="I109" s="4" t="s">
        <v>861</v>
      </c>
      <c r="J109" s="1" t="s">
        <v>402</v>
      </c>
      <c r="K109" s="4" t="s">
        <v>403</v>
      </c>
      <c r="L109" s="4" t="str">
        <f t="shared" si="70"/>
        <v xml:space="preserve">4.1.1.3.Primārās veselības aprūpes lomas stiprināšana, attīstot infrastruktūru </v>
      </c>
      <c r="M109" s="4" t="s">
        <v>868</v>
      </c>
      <c r="N109" s="4" t="s">
        <v>869</v>
      </c>
      <c r="O109" s="4" t="s">
        <v>870</v>
      </c>
      <c r="P109" s="5" t="s">
        <v>42</v>
      </c>
      <c r="Q109" s="5" t="str">
        <f t="shared" si="71"/>
        <v>4.1.1.3._</v>
      </c>
      <c r="R109" s="1" t="s">
        <v>43</v>
      </c>
      <c r="S109" s="52">
        <v>6970000</v>
      </c>
      <c r="T109" s="52">
        <v>8200000</v>
      </c>
      <c r="U109" s="52">
        <v>1230000</v>
      </c>
      <c r="V109" s="50">
        <f t="shared" si="91"/>
        <v>0.85</v>
      </c>
      <c r="W109" s="40"/>
      <c r="X109" s="90">
        <v>0</v>
      </c>
      <c r="Y109" s="90">
        <v>0</v>
      </c>
      <c r="Z109" s="90">
        <v>2611465.3945480632</v>
      </c>
      <c r="AA109" s="90">
        <v>1640000</v>
      </c>
      <c r="AB109" s="90">
        <v>2137133.6513629844</v>
      </c>
      <c r="AC109" s="90">
        <v>817133.65136298351</v>
      </c>
      <c r="AD109" s="90">
        <v>497133.65136298444</v>
      </c>
      <c r="AE109" s="90">
        <v>497133.65136298444</v>
      </c>
      <c r="AF109" s="27">
        <f t="shared" si="73"/>
        <v>8200000</v>
      </c>
      <c r="AG109" s="27">
        <f t="shared" si="76"/>
        <v>0</v>
      </c>
      <c r="AH109" s="27">
        <f t="shared" si="74"/>
        <v>0</v>
      </c>
      <c r="AI109" s="27">
        <f t="shared" si="75"/>
        <v>0</v>
      </c>
      <c r="AJ109" s="27">
        <f t="shared" si="77"/>
        <v>2611465.3945480632</v>
      </c>
      <c r="AK109" s="27">
        <f t="shared" si="78"/>
        <v>4251465.3945480632</v>
      </c>
      <c r="AL109" s="27">
        <f t="shared" si="79"/>
        <v>6388599.0459110476</v>
      </c>
      <c r="AM109" s="27">
        <f t="shared" si="80"/>
        <v>7205732.6972740311</v>
      </c>
      <c r="AN109" s="27">
        <f t="shared" si="81"/>
        <v>7702866.3486370156</v>
      </c>
      <c r="AO109" s="27">
        <f t="shared" si="82"/>
        <v>8200000</v>
      </c>
      <c r="AP109" s="91">
        <v>0.50435846832197817</v>
      </c>
      <c r="AQ109" s="91">
        <v>0.46991464047737752</v>
      </c>
      <c r="AR109" s="91">
        <v>0.54455166330727101</v>
      </c>
      <c r="AS109" s="91">
        <v>0.68869228476477917</v>
      </c>
      <c r="AT109" s="91">
        <v>0.78416684405807557</v>
      </c>
      <c r="AU109" s="91">
        <v>0.82817599772856554</v>
      </c>
      <c r="AV109" s="30">
        <v>0</v>
      </c>
      <c r="AW109" s="30">
        <v>0</v>
      </c>
      <c r="AX109" s="27">
        <f t="shared" si="63"/>
        <v>0</v>
      </c>
      <c r="AY109" s="27">
        <f t="shared" si="64"/>
        <v>1227165.8219981659</v>
      </c>
      <c r="AZ109" s="27">
        <f t="shared" si="65"/>
        <v>2315142.5520944512</v>
      </c>
      <c r="BA109" s="27">
        <f t="shared" si="66"/>
        <v>4399778.8733745674</v>
      </c>
      <c r="BB109" s="27">
        <f t="shared" si="67"/>
        <v>5650496.6683474611</v>
      </c>
      <c r="BC109" s="27">
        <f t="shared" si="68"/>
        <v>6379329.0236522527</v>
      </c>
      <c r="BD109" s="27">
        <f t="shared" si="92"/>
        <v>6970000</v>
      </c>
      <c r="BM109" s="42"/>
      <c r="BN109" s="42"/>
      <c r="BO109" s="42"/>
      <c r="BP109" s="42"/>
      <c r="BQ109" s="42"/>
      <c r="BR109" s="42"/>
      <c r="BS109" s="42"/>
    </row>
    <row r="110" spans="1:71" ht="24.95" customHeight="1" x14ac:dyDescent="0.2">
      <c r="A110" s="1" t="s">
        <v>966</v>
      </c>
      <c r="B110" s="1">
        <v>4</v>
      </c>
      <c r="C110" s="7" t="s">
        <v>392</v>
      </c>
      <c r="D110" s="5" t="s">
        <v>393</v>
      </c>
      <c r="E110" s="1" t="s">
        <v>394</v>
      </c>
      <c r="F110" s="4" t="s">
        <v>395</v>
      </c>
      <c r="G110" s="4" t="s">
        <v>859</v>
      </c>
      <c r="H110" s="4" t="s">
        <v>860</v>
      </c>
      <c r="I110" s="4" t="s">
        <v>861</v>
      </c>
      <c r="J110" s="1" t="s">
        <v>404</v>
      </c>
      <c r="K110" s="4" t="s">
        <v>405</v>
      </c>
      <c r="L110" s="4" t="str">
        <f t="shared" si="70"/>
        <v>4.1.1.4.Veselības aprūpes pārvaldības sistēmas stiprināšana un digitalizācija, attīstot digitālos risinājumus</v>
      </c>
      <c r="M110" s="4" t="s">
        <v>871</v>
      </c>
      <c r="N110" s="4" t="s">
        <v>872</v>
      </c>
      <c r="O110" s="4" t="s">
        <v>873</v>
      </c>
      <c r="P110" s="5" t="s">
        <v>42</v>
      </c>
      <c r="Q110" s="5" t="str">
        <f t="shared" si="71"/>
        <v>4.1.1.4._</v>
      </c>
      <c r="R110" s="1" t="s">
        <v>43</v>
      </c>
      <c r="S110" s="52">
        <v>22020836</v>
      </c>
      <c r="T110" s="52">
        <v>25906866</v>
      </c>
      <c r="U110" s="52">
        <v>3886030</v>
      </c>
      <c r="V110" s="50">
        <f t="shared" si="91"/>
        <v>0.84999999614001942</v>
      </c>
      <c r="W110" s="40"/>
      <c r="X110" s="90">
        <v>0</v>
      </c>
      <c r="Y110" s="90">
        <v>0</v>
      </c>
      <c r="Z110" s="90">
        <v>1523932.9411764706</v>
      </c>
      <c r="AA110" s="90">
        <v>5181373.2</v>
      </c>
      <c r="AB110" s="90">
        <v>8038748.2147058817</v>
      </c>
      <c r="AC110" s="90">
        <v>5448061.614705882</v>
      </c>
      <c r="AD110" s="90">
        <v>2857375.0147058819</v>
      </c>
      <c r="AE110" s="90">
        <v>2285893.1220524302</v>
      </c>
      <c r="AF110" s="27">
        <f t="shared" si="73"/>
        <v>25335384.107346546</v>
      </c>
      <c r="AG110" s="27">
        <f t="shared" si="76"/>
        <v>0</v>
      </c>
      <c r="AH110" s="27">
        <f t="shared" si="74"/>
        <v>0</v>
      </c>
      <c r="AI110" s="27">
        <f t="shared" si="75"/>
        <v>0</v>
      </c>
      <c r="AJ110" s="27">
        <f t="shared" si="77"/>
        <v>1523932.9411764706</v>
      </c>
      <c r="AK110" s="27">
        <f t="shared" si="78"/>
        <v>6705306.1411764706</v>
      </c>
      <c r="AL110" s="27">
        <f t="shared" si="79"/>
        <v>14744054.355882352</v>
      </c>
      <c r="AM110" s="27">
        <f t="shared" si="80"/>
        <v>20192115.970588233</v>
      </c>
      <c r="AN110" s="27">
        <f t="shared" si="81"/>
        <v>23049490.985294115</v>
      </c>
      <c r="AO110" s="27">
        <f t="shared" si="82"/>
        <v>25335384.107346546</v>
      </c>
      <c r="AP110" s="91">
        <v>0.50435846832197817</v>
      </c>
      <c r="AQ110" s="91">
        <v>0.46991464047737752</v>
      </c>
      <c r="AR110" s="91">
        <v>0.54455166330727101</v>
      </c>
      <c r="AS110" s="91">
        <v>0.68869228476477917</v>
      </c>
      <c r="AT110" s="91">
        <v>0.78416684405807557</v>
      </c>
      <c r="AU110" s="91">
        <v>0.82817599772856554</v>
      </c>
      <c r="AV110" s="30">
        <v>0</v>
      </c>
      <c r="AW110" s="30">
        <v>0</v>
      </c>
      <c r="AX110" s="27">
        <f t="shared" si="63"/>
        <v>0</v>
      </c>
      <c r="AY110" s="27">
        <f t="shared" si="64"/>
        <v>716118.40016457369</v>
      </c>
      <c r="AZ110" s="27">
        <f t="shared" si="65"/>
        <v>3651385.6121621062</v>
      </c>
      <c r="BA110" s="27">
        <f t="shared" si="66"/>
        <v>10154116.481048713</v>
      </c>
      <c r="BB110" s="27">
        <f t="shared" si="67"/>
        <v>15833987.85551084</v>
      </c>
      <c r="BC110" s="27">
        <f t="shared" si="68"/>
        <v>19089035.19388153</v>
      </c>
      <c r="BD110" s="27">
        <f t="shared" si="92"/>
        <v>22020836</v>
      </c>
      <c r="BM110" s="42"/>
      <c r="BN110" s="42"/>
      <c r="BO110" s="42"/>
      <c r="BP110" s="42"/>
      <c r="BQ110" s="42"/>
      <c r="BR110" s="42"/>
      <c r="BS110" s="42"/>
    </row>
    <row r="111" spans="1:71" ht="24.95" customHeight="1" x14ac:dyDescent="0.2">
      <c r="A111" s="1" t="s">
        <v>966</v>
      </c>
      <c r="B111" s="1">
        <v>4</v>
      </c>
      <c r="C111" s="7" t="s">
        <v>392</v>
      </c>
      <c r="D111" s="5" t="s">
        <v>393</v>
      </c>
      <c r="E111" s="7" t="s">
        <v>394</v>
      </c>
      <c r="F111" s="4" t="s">
        <v>395</v>
      </c>
      <c r="G111" s="4" t="s">
        <v>859</v>
      </c>
      <c r="H111" s="4" t="s">
        <v>860</v>
      </c>
      <c r="I111" s="4" t="s">
        <v>861</v>
      </c>
      <c r="J111" s="1" t="s">
        <v>406</v>
      </c>
      <c r="K111" s="4" t="s">
        <v>407</v>
      </c>
      <c r="L111" s="4" t="str">
        <f t="shared" si="70"/>
        <v>4.1.1.5.Neatliekamās medicīniskās palīdzības dienesta attīstība</v>
      </c>
      <c r="M111" s="4" t="s">
        <v>874</v>
      </c>
      <c r="N111" s="4" t="s">
        <v>407</v>
      </c>
      <c r="O111" s="4" t="s">
        <v>874</v>
      </c>
      <c r="P111" s="5" t="s">
        <v>42</v>
      </c>
      <c r="Q111" s="5" t="str">
        <f t="shared" si="71"/>
        <v>4.1.1.5._</v>
      </c>
      <c r="R111" s="1" t="s">
        <v>43</v>
      </c>
      <c r="S111" s="52">
        <v>10461001</v>
      </c>
      <c r="T111" s="52">
        <v>12307060</v>
      </c>
      <c r="U111" s="52">
        <v>1846059</v>
      </c>
      <c r="V111" s="50">
        <f t="shared" si="91"/>
        <v>0.85</v>
      </c>
      <c r="W111" s="40"/>
      <c r="X111" s="90">
        <v>0</v>
      </c>
      <c r="Y111" s="90">
        <v>0</v>
      </c>
      <c r="Z111" s="90">
        <v>2304187.0588235296</v>
      </c>
      <c r="AA111" s="90">
        <v>2650382.0461788489</v>
      </c>
      <c r="AB111" s="90">
        <v>1029719.6832762823</v>
      </c>
      <c r="AC111" s="90">
        <v>1214498.1659775947</v>
      </c>
      <c r="AD111" s="90">
        <v>3848112.5697438307</v>
      </c>
      <c r="AE111" s="90">
        <v>1008125.34229674</v>
      </c>
      <c r="AF111" s="27">
        <f t="shared" si="73"/>
        <v>12055024.866296826</v>
      </c>
      <c r="AG111" s="27">
        <f t="shared" si="76"/>
        <v>0</v>
      </c>
      <c r="AH111" s="27">
        <f t="shared" si="74"/>
        <v>0</v>
      </c>
      <c r="AI111" s="27">
        <f t="shared" si="75"/>
        <v>0</v>
      </c>
      <c r="AJ111" s="27">
        <f t="shared" si="77"/>
        <v>2304187.0588235296</v>
      </c>
      <c r="AK111" s="27">
        <f t="shared" si="78"/>
        <v>4954569.105002379</v>
      </c>
      <c r="AL111" s="27">
        <f t="shared" si="79"/>
        <v>5984288.7882786617</v>
      </c>
      <c r="AM111" s="27">
        <f t="shared" si="80"/>
        <v>7198786.9542562561</v>
      </c>
      <c r="AN111" s="27">
        <f t="shared" si="81"/>
        <v>11046899.524000086</v>
      </c>
      <c r="AO111" s="27">
        <f t="shared" si="82"/>
        <v>12055024.866296826</v>
      </c>
      <c r="AP111" s="91">
        <v>0.50435846832197817</v>
      </c>
      <c r="AQ111" s="91">
        <v>0.46991464047737752</v>
      </c>
      <c r="AR111" s="91">
        <v>0.54455166330727101</v>
      </c>
      <c r="AS111" s="91">
        <v>0.68869228476477917</v>
      </c>
      <c r="AT111" s="91">
        <v>0.78416684405807557</v>
      </c>
      <c r="AU111" s="91">
        <v>0.82817599772856554</v>
      </c>
      <c r="AV111" s="30">
        <v>0</v>
      </c>
      <c r="AW111" s="30">
        <v>0</v>
      </c>
      <c r="AX111" s="27">
        <f t="shared" si="63"/>
        <v>0</v>
      </c>
      <c r="AY111" s="27">
        <f t="shared" si="64"/>
        <v>1082771.2333396848</v>
      </c>
      <c r="AZ111" s="27">
        <f t="shared" si="65"/>
        <v>2698018.8470998625</v>
      </c>
      <c r="BA111" s="27">
        <f t="shared" si="66"/>
        <v>4121333.5182918832</v>
      </c>
      <c r="BB111" s="27">
        <f t="shared" si="67"/>
        <v>5645050.0469655748</v>
      </c>
      <c r="BC111" s="27">
        <f t="shared" si="68"/>
        <v>9148777.035095986</v>
      </c>
      <c r="BD111" s="27">
        <f t="shared" si="92"/>
        <v>10461001</v>
      </c>
      <c r="BM111" s="42"/>
      <c r="BN111" s="42"/>
      <c r="BO111" s="42"/>
      <c r="BP111" s="42"/>
      <c r="BQ111" s="42"/>
      <c r="BR111" s="42"/>
      <c r="BS111" s="42"/>
    </row>
    <row r="112" spans="1:71" ht="24.95" customHeight="1" x14ac:dyDescent="0.2">
      <c r="A112" s="1" t="s">
        <v>966</v>
      </c>
      <c r="B112" s="1">
        <v>4</v>
      </c>
      <c r="C112" s="7" t="s">
        <v>392</v>
      </c>
      <c r="D112" s="5" t="s">
        <v>393</v>
      </c>
      <c r="E112" s="7" t="s">
        <v>394</v>
      </c>
      <c r="F112" s="4" t="s">
        <v>395</v>
      </c>
      <c r="G112" s="4" t="s">
        <v>859</v>
      </c>
      <c r="H112" s="4" t="s">
        <v>860</v>
      </c>
      <c r="I112" s="4" t="s">
        <v>861</v>
      </c>
      <c r="J112" s="1" t="s">
        <v>408</v>
      </c>
      <c r="K112" s="4" t="s">
        <v>409</v>
      </c>
      <c r="L112" s="4" t="str">
        <f t="shared" si="70"/>
        <v>4.1.1.6.Hroniski slimo un nedziedināmi slimo pacientu aprūpei nepieciešamās infrastruktūras attīstība</v>
      </c>
      <c r="M112" s="4" t="s">
        <v>875</v>
      </c>
      <c r="N112" s="4" t="s">
        <v>876</v>
      </c>
      <c r="O112" s="4" t="s">
        <v>877</v>
      </c>
      <c r="P112" s="5" t="s">
        <v>42</v>
      </c>
      <c r="Q112" s="5" t="str">
        <f t="shared" si="71"/>
        <v>4.1.1.6._</v>
      </c>
      <c r="R112" s="1" t="s">
        <v>43</v>
      </c>
      <c r="S112" s="52">
        <v>13618057</v>
      </c>
      <c r="T112" s="52">
        <v>16021244</v>
      </c>
      <c r="U112" s="52">
        <v>2403187</v>
      </c>
      <c r="V112" s="50">
        <f t="shared" si="91"/>
        <v>0.84999997503314972</v>
      </c>
      <c r="W112" s="40"/>
      <c r="X112" s="90">
        <v>0</v>
      </c>
      <c r="Y112" s="90">
        <v>0</v>
      </c>
      <c r="Z112" s="90">
        <v>0</v>
      </c>
      <c r="AA112" s="90">
        <v>3047866</v>
      </c>
      <c r="AB112" s="90">
        <v>3204249</v>
      </c>
      <c r="AC112" s="90">
        <v>3331376</v>
      </c>
      <c r="AD112" s="90">
        <v>3331376</v>
      </c>
      <c r="AE112" s="90">
        <v>3106378</v>
      </c>
      <c r="AF112" s="27">
        <f t="shared" si="73"/>
        <v>16021245</v>
      </c>
      <c r="AG112" s="27">
        <f t="shared" si="76"/>
        <v>0</v>
      </c>
      <c r="AH112" s="27">
        <f t="shared" si="74"/>
        <v>0</v>
      </c>
      <c r="AI112" s="27">
        <f t="shared" si="75"/>
        <v>0</v>
      </c>
      <c r="AJ112" s="27">
        <f t="shared" si="77"/>
        <v>0</v>
      </c>
      <c r="AK112" s="27">
        <f t="shared" si="78"/>
        <v>3047866</v>
      </c>
      <c r="AL112" s="27">
        <f t="shared" si="79"/>
        <v>6252115</v>
      </c>
      <c r="AM112" s="27">
        <f t="shared" si="80"/>
        <v>9583491</v>
      </c>
      <c r="AN112" s="27">
        <f t="shared" si="81"/>
        <v>12914867</v>
      </c>
      <c r="AO112" s="27">
        <f t="shared" si="82"/>
        <v>16021245</v>
      </c>
      <c r="AP112" s="91">
        <v>0.50435846832197817</v>
      </c>
      <c r="AQ112" s="91">
        <v>0.46991464047737752</v>
      </c>
      <c r="AR112" s="91">
        <v>0.54455166330727101</v>
      </c>
      <c r="AS112" s="91">
        <v>0.68869228476477917</v>
      </c>
      <c r="AT112" s="91">
        <v>0.78416684405807557</v>
      </c>
      <c r="AU112" s="91">
        <v>0.82817599772856554</v>
      </c>
      <c r="AV112" s="30">
        <v>0</v>
      </c>
      <c r="AW112" s="30">
        <v>0</v>
      </c>
      <c r="AX112" s="27">
        <f t="shared" si="63"/>
        <v>0</v>
      </c>
      <c r="AY112" s="27">
        <f t="shared" si="64"/>
        <v>0</v>
      </c>
      <c r="AZ112" s="27">
        <f t="shared" si="65"/>
        <v>1659720.4998376789</v>
      </c>
      <c r="BA112" s="27">
        <f t="shared" si="66"/>
        <v>4305783.3639621474</v>
      </c>
      <c r="BB112" s="27">
        <f t="shared" si="67"/>
        <v>7515055.8925289707</v>
      </c>
      <c r="BC112" s="27">
        <f t="shared" si="68"/>
        <v>10695782.863256726</v>
      </c>
      <c r="BD112" s="27">
        <f t="shared" si="92"/>
        <v>13618057</v>
      </c>
      <c r="BM112" s="42"/>
      <c r="BN112" s="42"/>
      <c r="BO112" s="42"/>
      <c r="BP112" s="42"/>
      <c r="BQ112" s="42"/>
      <c r="BR112" s="42"/>
      <c r="BS112" s="42"/>
    </row>
    <row r="113" spans="1:71" ht="24.95" customHeight="1" x14ac:dyDescent="0.2">
      <c r="A113" s="1" t="s">
        <v>966</v>
      </c>
      <c r="B113" s="1">
        <v>4</v>
      </c>
      <c r="C113" s="7" t="s">
        <v>392</v>
      </c>
      <c r="D113" s="5" t="s">
        <v>393</v>
      </c>
      <c r="E113" s="7" t="s">
        <v>396</v>
      </c>
      <c r="F113" s="4" t="s">
        <v>397</v>
      </c>
      <c r="G113" s="4" t="s">
        <v>862</v>
      </c>
      <c r="H113" s="4" t="s">
        <v>863</v>
      </c>
      <c r="I113" s="4" t="s">
        <v>864</v>
      </c>
      <c r="J113" s="1" t="s">
        <v>410</v>
      </c>
      <c r="K113" s="4" t="s">
        <v>411</v>
      </c>
      <c r="L113" s="4" t="str">
        <f t="shared" si="70"/>
        <v>4.1.2.1.Nacionāla mēroga veselības veicināšanas un slimību profilakses pasākumi</v>
      </c>
      <c r="M113" s="4" t="s">
        <v>878</v>
      </c>
      <c r="N113" s="4" t="s">
        <v>879</v>
      </c>
      <c r="O113" s="4" t="s">
        <v>880</v>
      </c>
      <c r="P113" s="5" t="s">
        <v>42</v>
      </c>
      <c r="Q113" s="5" t="str">
        <f t="shared" si="71"/>
        <v>4.1.2.1._</v>
      </c>
      <c r="R113" s="1" t="s">
        <v>991</v>
      </c>
      <c r="S113" s="52">
        <v>11207658</v>
      </c>
      <c r="T113" s="52">
        <v>13185480</v>
      </c>
      <c r="U113" s="52">
        <v>1977822</v>
      </c>
      <c r="V113" s="50">
        <f t="shared" si="91"/>
        <v>0.85</v>
      </c>
      <c r="W113" s="40"/>
      <c r="X113" s="90">
        <v>0</v>
      </c>
      <c r="Y113" s="90">
        <v>584138.82352941181</v>
      </c>
      <c r="Z113" s="90">
        <v>1671481.1764705882</v>
      </c>
      <c r="AA113" s="90">
        <v>2637096</v>
      </c>
      <c r="AB113" s="90">
        <v>2567646.5</v>
      </c>
      <c r="AC113" s="90">
        <v>2567646.5</v>
      </c>
      <c r="AD113" s="90">
        <v>2567646.5</v>
      </c>
      <c r="AE113" s="90">
        <v>561322.81467154203</v>
      </c>
      <c r="AF113" s="27">
        <f t="shared" si="73"/>
        <v>13156978.314671542</v>
      </c>
      <c r="AG113" s="27">
        <f t="shared" si="76"/>
        <v>0</v>
      </c>
      <c r="AH113" s="27">
        <f t="shared" si="74"/>
        <v>0</v>
      </c>
      <c r="AI113" s="27">
        <f t="shared" si="75"/>
        <v>584138.82352941181</v>
      </c>
      <c r="AJ113" s="27">
        <f t="shared" si="77"/>
        <v>2255620</v>
      </c>
      <c r="AK113" s="27">
        <f t="shared" si="78"/>
        <v>4892716</v>
      </c>
      <c r="AL113" s="27">
        <f t="shared" si="79"/>
        <v>7460362.5</v>
      </c>
      <c r="AM113" s="27">
        <f t="shared" si="80"/>
        <v>10028009</v>
      </c>
      <c r="AN113" s="27">
        <f t="shared" si="81"/>
        <v>12595655.5</v>
      </c>
      <c r="AO113" s="27">
        <f t="shared" si="82"/>
        <v>13156978.314671542</v>
      </c>
      <c r="AP113" s="91">
        <v>0.29106191834965883</v>
      </c>
      <c r="AQ113" s="91">
        <v>0.40436315825710356</v>
      </c>
      <c r="AR113" s="91">
        <v>0.60650226896698989</v>
      </c>
      <c r="AS113" s="91">
        <v>0.65733521485301716</v>
      </c>
      <c r="AT113" s="91">
        <v>0.75490697908230242</v>
      </c>
      <c r="AU113" s="91">
        <v>0.81219440508640406</v>
      </c>
      <c r="AV113" s="30">
        <v>0</v>
      </c>
      <c r="AW113" s="30">
        <v>0</v>
      </c>
      <c r="AX113" s="27">
        <f t="shared" si="63"/>
        <v>170020.56655898344</v>
      </c>
      <c r="AY113" s="27">
        <f t="shared" si="64"/>
        <v>912089.62702788797</v>
      </c>
      <c r="AZ113" s="27">
        <f t="shared" si="65"/>
        <v>2967443.3554110951</v>
      </c>
      <c r="BA113" s="27">
        <f t="shared" si="66"/>
        <v>4903958.9868188919</v>
      </c>
      <c r="BB113" s="27">
        <f t="shared" si="67"/>
        <v>7570213.9804001404</v>
      </c>
      <c r="BC113" s="27">
        <f t="shared" si="68"/>
        <v>10230120.925495794</v>
      </c>
      <c r="BD113" s="27">
        <f>S113</f>
        <v>11207658</v>
      </c>
      <c r="BM113" s="42"/>
      <c r="BN113" s="42"/>
      <c r="BO113" s="42"/>
      <c r="BP113" s="42"/>
      <c r="BQ113" s="42"/>
      <c r="BR113" s="42"/>
      <c r="BS113" s="42"/>
    </row>
    <row r="114" spans="1:71" ht="24.95" customHeight="1" x14ac:dyDescent="0.2">
      <c r="A114" s="1" t="s">
        <v>966</v>
      </c>
      <c r="B114" s="1">
        <v>4</v>
      </c>
      <c r="C114" s="7" t="s">
        <v>392</v>
      </c>
      <c r="D114" s="5" t="s">
        <v>393</v>
      </c>
      <c r="E114" s="7" t="s">
        <v>396</v>
      </c>
      <c r="F114" s="4" t="s">
        <v>397</v>
      </c>
      <c r="G114" s="4" t="s">
        <v>862</v>
      </c>
      <c r="H114" s="4" t="s">
        <v>863</v>
      </c>
      <c r="I114" s="4" t="s">
        <v>864</v>
      </c>
      <c r="J114" s="1" t="s">
        <v>412</v>
      </c>
      <c r="K114" s="4" t="s">
        <v>413</v>
      </c>
      <c r="L114" s="4" t="str">
        <f t="shared" si="70"/>
        <v>4.1.2.2.Veselības veicināšanas un slimību profilakses pasākumu īstenošana vietējai sabiedrībai</v>
      </c>
      <c r="M114" s="4" t="s">
        <v>881</v>
      </c>
      <c r="N114" s="4" t="s">
        <v>882</v>
      </c>
      <c r="O114" s="4" t="s">
        <v>883</v>
      </c>
      <c r="P114" s="5" t="s">
        <v>42</v>
      </c>
      <c r="Q114" s="5" t="str">
        <f t="shared" si="71"/>
        <v>4.1.2.2._</v>
      </c>
      <c r="R114" s="1" t="s">
        <v>991</v>
      </c>
      <c r="S114" s="52">
        <v>12575937</v>
      </c>
      <c r="T114" s="52">
        <v>14795220</v>
      </c>
      <c r="U114" s="52">
        <v>2219283</v>
      </c>
      <c r="V114" s="50">
        <f t="shared" si="91"/>
        <v>0.85</v>
      </c>
      <c r="W114" s="40"/>
      <c r="X114" s="90">
        <v>0</v>
      </c>
      <c r="Y114" s="90">
        <v>1867712.9411764706</v>
      </c>
      <c r="Z114" s="90">
        <v>3729040</v>
      </c>
      <c r="AA114" s="90">
        <v>2959044</v>
      </c>
      <c r="AB114" s="90">
        <v>2669497.2647058824</v>
      </c>
      <c r="AC114" s="90">
        <v>2669497.2647058824</v>
      </c>
      <c r="AD114" s="90">
        <v>900428.52941176295</v>
      </c>
      <c r="AE114" s="90">
        <v>0</v>
      </c>
      <c r="AF114" s="27">
        <f t="shared" si="73"/>
        <v>14795219.999999996</v>
      </c>
      <c r="AG114" s="27">
        <f t="shared" si="76"/>
        <v>0</v>
      </c>
      <c r="AH114" s="27">
        <f t="shared" si="74"/>
        <v>0</v>
      </c>
      <c r="AI114" s="27">
        <f t="shared" si="75"/>
        <v>1867712.9411764706</v>
      </c>
      <c r="AJ114" s="27">
        <f t="shared" si="77"/>
        <v>5596752.9411764704</v>
      </c>
      <c r="AK114" s="27">
        <f t="shared" si="78"/>
        <v>8555796.9411764704</v>
      </c>
      <c r="AL114" s="27">
        <f t="shared" si="79"/>
        <v>11225294.205882352</v>
      </c>
      <c r="AM114" s="27">
        <f t="shared" si="80"/>
        <v>13894791.470588233</v>
      </c>
      <c r="AN114" s="27">
        <f t="shared" si="81"/>
        <v>14795219.999999996</v>
      </c>
      <c r="AO114" s="27">
        <f t="shared" si="82"/>
        <v>14795219.999999996</v>
      </c>
      <c r="AP114" s="91">
        <v>0.29106191834965883</v>
      </c>
      <c r="AQ114" s="91">
        <v>0.40436315825710356</v>
      </c>
      <c r="AR114" s="91">
        <v>0.60650226896698989</v>
      </c>
      <c r="AS114" s="91">
        <v>0.65733521485301716</v>
      </c>
      <c r="AT114" s="91">
        <v>0.75490697908230242</v>
      </c>
      <c r="AU114" s="91">
        <v>0.81219440508640406</v>
      </c>
      <c r="AV114" s="30">
        <v>0</v>
      </c>
      <c r="AW114" s="30">
        <v>0</v>
      </c>
      <c r="AX114" s="27">
        <f t="shared" si="63"/>
        <v>543620.11158530705</v>
      </c>
      <c r="AY114" s="27">
        <f t="shared" si="64"/>
        <v>2263120.6952788508</v>
      </c>
      <c r="AZ114" s="27">
        <f t="shared" si="65"/>
        <v>5189110.2576443609</v>
      </c>
      <c r="BA114" s="27">
        <f t="shared" si="66"/>
        <v>7378781.178612004</v>
      </c>
      <c r="BB114" s="27">
        <f t="shared" si="67"/>
        <v>10489275.054040305</v>
      </c>
      <c r="BC114" s="27">
        <f t="shared" si="68"/>
        <v>12016594.906022465</v>
      </c>
      <c r="BD114" s="27">
        <f t="shared" ref="BD114:BD120" si="94">S114</f>
        <v>12575937</v>
      </c>
      <c r="BM114" s="42"/>
      <c r="BN114" s="42"/>
      <c r="BO114" s="42"/>
      <c r="BP114" s="42"/>
      <c r="BQ114" s="42"/>
      <c r="BR114" s="42"/>
      <c r="BS114" s="42"/>
    </row>
    <row r="115" spans="1:71" ht="24.95" customHeight="1" x14ac:dyDescent="0.2">
      <c r="A115" s="1" t="s">
        <v>966</v>
      </c>
      <c r="B115" s="1">
        <v>4</v>
      </c>
      <c r="C115" s="7" t="s">
        <v>392</v>
      </c>
      <c r="D115" s="5" t="s">
        <v>393</v>
      </c>
      <c r="E115" s="7" t="s">
        <v>396</v>
      </c>
      <c r="F115" s="4" t="s">
        <v>397</v>
      </c>
      <c r="G115" s="4" t="s">
        <v>862</v>
      </c>
      <c r="H115" s="4" t="s">
        <v>863</v>
      </c>
      <c r="I115" s="4" t="s">
        <v>864</v>
      </c>
      <c r="J115" s="1" t="s">
        <v>414</v>
      </c>
      <c r="K115" s="4" t="s">
        <v>415</v>
      </c>
      <c r="L115" s="4" t="str">
        <f t="shared" si="70"/>
        <v>4.1.2.3.Pasākumi atkarīgo personu resocializācijai un atgriešanai darba tirgū, kā arī preventīvie pasākumi jauniešiem</v>
      </c>
      <c r="M115" s="4" t="s">
        <v>884</v>
      </c>
      <c r="N115" s="4" t="s">
        <v>885</v>
      </c>
      <c r="O115" s="4" t="s">
        <v>886</v>
      </c>
      <c r="P115" s="5" t="s">
        <v>42</v>
      </c>
      <c r="Q115" s="5" t="str">
        <f t="shared" si="71"/>
        <v>4.1.2.3._</v>
      </c>
      <c r="R115" s="1" t="s">
        <v>991</v>
      </c>
      <c r="S115" s="52">
        <v>961350</v>
      </c>
      <c r="T115" s="52">
        <v>1131000</v>
      </c>
      <c r="U115" s="52">
        <v>169650</v>
      </c>
      <c r="V115" s="50">
        <f t="shared" si="91"/>
        <v>0.85</v>
      </c>
      <c r="W115" s="40"/>
      <c r="X115" s="90">
        <v>0</v>
      </c>
      <c r="Y115" s="90">
        <v>0</v>
      </c>
      <c r="Z115" s="90">
        <v>125005.88235294117</v>
      </c>
      <c r="AA115" s="90">
        <v>362900</v>
      </c>
      <c r="AB115" s="90">
        <v>140248.5294117647</v>
      </c>
      <c r="AC115" s="90">
        <v>379798.5294117647</v>
      </c>
      <c r="AD115" s="90">
        <v>106148.5294117647</v>
      </c>
      <c r="AE115" s="90">
        <v>16081.9533492108</v>
      </c>
      <c r="AF115" s="27">
        <f t="shared" si="73"/>
        <v>1130183.423937446</v>
      </c>
      <c r="AG115" s="27">
        <f t="shared" si="76"/>
        <v>0</v>
      </c>
      <c r="AH115" s="27">
        <f t="shared" si="74"/>
        <v>0</v>
      </c>
      <c r="AI115" s="27">
        <f t="shared" si="75"/>
        <v>0</v>
      </c>
      <c r="AJ115" s="27">
        <f t="shared" si="77"/>
        <v>125005.88235294117</v>
      </c>
      <c r="AK115" s="27">
        <f t="shared" si="78"/>
        <v>487905.8823529412</v>
      </c>
      <c r="AL115" s="27">
        <f t="shared" si="79"/>
        <v>628154.4117647059</v>
      </c>
      <c r="AM115" s="27">
        <f t="shared" si="80"/>
        <v>1007952.9411764706</v>
      </c>
      <c r="AN115" s="27">
        <f t="shared" si="81"/>
        <v>1114101.4705882352</v>
      </c>
      <c r="AO115" s="27">
        <f t="shared" si="82"/>
        <v>1130183.423937446</v>
      </c>
      <c r="AP115" s="91">
        <v>0.29106191834965883</v>
      </c>
      <c r="AQ115" s="91">
        <v>0.40436315825710356</v>
      </c>
      <c r="AR115" s="91">
        <v>0.60650226896698989</v>
      </c>
      <c r="AS115" s="91">
        <v>0.65733521485301716</v>
      </c>
      <c r="AT115" s="91">
        <v>0.75490697908230242</v>
      </c>
      <c r="AU115" s="91">
        <v>0.81219440508640406</v>
      </c>
      <c r="AV115" s="30">
        <v>0</v>
      </c>
      <c r="AW115" s="30">
        <v>0</v>
      </c>
      <c r="AX115" s="27">
        <f t="shared" si="63"/>
        <v>0</v>
      </c>
      <c r="AY115" s="27">
        <f t="shared" si="64"/>
        <v>50547.773388951224</v>
      </c>
      <c r="AZ115" s="27">
        <f t="shared" si="65"/>
        <v>295916.02468940004</v>
      </c>
      <c r="BA115" s="27">
        <f t="shared" si="66"/>
        <v>412908.01521822356</v>
      </c>
      <c r="BB115" s="27">
        <f t="shared" si="67"/>
        <v>760910.70988065109</v>
      </c>
      <c r="BC115" s="27">
        <f t="shared" si="68"/>
        <v>904866.98111029959</v>
      </c>
      <c r="BD115" s="27">
        <f t="shared" si="94"/>
        <v>961350</v>
      </c>
      <c r="BM115" s="42"/>
      <c r="BN115" s="42"/>
      <c r="BO115" s="42"/>
      <c r="BP115" s="42"/>
      <c r="BQ115" s="42"/>
      <c r="BR115" s="42"/>
      <c r="BS115" s="42"/>
    </row>
    <row r="116" spans="1:71" ht="24.95" customHeight="1" x14ac:dyDescent="0.2">
      <c r="A116" s="1" t="s">
        <v>966</v>
      </c>
      <c r="B116" s="1">
        <v>4</v>
      </c>
      <c r="C116" s="7" t="s">
        <v>392</v>
      </c>
      <c r="D116" s="5" t="s">
        <v>393</v>
      </c>
      <c r="E116" s="7" t="s">
        <v>396</v>
      </c>
      <c r="F116" s="4" t="s">
        <v>397</v>
      </c>
      <c r="G116" s="4" t="s">
        <v>862</v>
      </c>
      <c r="H116" s="4" t="s">
        <v>863</v>
      </c>
      <c r="I116" s="4" t="s">
        <v>864</v>
      </c>
      <c r="J116" s="1" t="s">
        <v>416</v>
      </c>
      <c r="K116" s="4" t="s">
        <v>417</v>
      </c>
      <c r="L116" s="4" t="str">
        <f t="shared" si="70"/>
        <v>4.1.2.4.Pierādījumos balstītu narkotiku lietošanas profilakses programmu īstenošana un profilakses kvalitātes standartu ieviešana</v>
      </c>
      <c r="M116" s="4" t="s">
        <v>887</v>
      </c>
      <c r="N116" s="4" t="s">
        <v>888</v>
      </c>
      <c r="O116" s="4" t="s">
        <v>889</v>
      </c>
      <c r="P116" s="5" t="s">
        <v>42</v>
      </c>
      <c r="Q116" s="5" t="str">
        <f t="shared" si="71"/>
        <v>4.1.2.4._</v>
      </c>
      <c r="R116" s="1" t="s">
        <v>991</v>
      </c>
      <c r="S116" s="52">
        <v>443700</v>
      </c>
      <c r="T116" s="52">
        <v>522000</v>
      </c>
      <c r="U116" s="52">
        <v>78300</v>
      </c>
      <c r="V116" s="50">
        <f t="shared" si="91"/>
        <v>0.85</v>
      </c>
      <c r="W116" s="40"/>
      <c r="X116" s="90">
        <v>0</v>
      </c>
      <c r="Y116" s="90">
        <v>0</v>
      </c>
      <c r="Z116" s="90">
        <v>86211.76470588235</v>
      </c>
      <c r="AA116" s="90">
        <v>69000</v>
      </c>
      <c r="AB116" s="90">
        <v>121447.05882352941</v>
      </c>
      <c r="AC116" s="90">
        <v>71497.058823529413</v>
      </c>
      <c r="AD116" s="90">
        <v>153347.0588235294</v>
      </c>
      <c r="AE116" s="90">
        <v>19506.593488930499</v>
      </c>
      <c r="AF116" s="27">
        <f t="shared" si="73"/>
        <v>521009.53466540104</v>
      </c>
      <c r="AG116" s="27">
        <f t="shared" si="76"/>
        <v>0</v>
      </c>
      <c r="AH116" s="27">
        <f t="shared" si="74"/>
        <v>0</v>
      </c>
      <c r="AI116" s="27">
        <f t="shared" si="75"/>
        <v>0</v>
      </c>
      <c r="AJ116" s="27">
        <f t="shared" si="77"/>
        <v>86211.76470588235</v>
      </c>
      <c r="AK116" s="27">
        <f t="shared" si="78"/>
        <v>155211.76470588235</v>
      </c>
      <c r="AL116" s="27">
        <f t="shared" si="79"/>
        <v>276658.82352941175</v>
      </c>
      <c r="AM116" s="27">
        <f t="shared" si="80"/>
        <v>348155.88235294115</v>
      </c>
      <c r="AN116" s="27">
        <f t="shared" si="81"/>
        <v>501502.94117647054</v>
      </c>
      <c r="AO116" s="27">
        <f t="shared" si="82"/>
        <v>521009.53466540104</v>
      </c>
      <c r="AP116" s="91">
        <v>0.29106191834965883</v>
      </c>
      <c r="AQ116" s="91">
        <v>0.40436315825710356</v>
      </c>
      <c r="AR116" s="91">
        <v>0.60650226896698989</v>
      </c>
      <c r="AS116" s="91">
        <v>0.65733521485301716</v>
      </c>
      <c r="AT116" s="91">
        <v>0.75490697908230242</v>
      </c>
      <c r="AU116" s="91">
        <v>0.81219440508640406</v>
      </c>
      <c r="AV116" s="30">
        <v>0</v>
      </c>
      <c r="AW116" s="30">
        <v>0</v>
      </c>
      <c r="AX116" s="27">
        <f t="shared" si="63"/>
        <v>0</v>
      </c>
      <c r="AY116" s="27">
        <f t="shared" si="64"/>
        <v>34860.861455388876</v>
      </c>
      <c r="AZ116" s="27">
        <f t="shared" si="65"/>
        <v>94136.28746448821</v>
      </c>
      <c r="BA116" s="27">
        <f t="shared" si="66"/>
        <v>181857.58720568882</v>
      </c>
      <c r="BB116" s="27">
        <f t="shared" si="67"/>
        <v>262825.3053967923</v>
      </c>
      <c r="BC116" s="27">
        <f t="shared" si="68"/>
        <v>407317.88295790536</v>
      </c>
      <c r="BD116" s="27">
        <f t="shared" si="94"/>
        <v>443700</v>
      </c>
      <c r="BM116" s="42"/>
      <c r="BN116" s="42"/>
      <c r="BO116" s="42"/>
      <c r="BP116" s="42"/>
      <c r="BQ116" s="42"/>
      <c r="BR116" s="42"/>
      <c r="BS116" s="42"/>
    </row>
    <row r="117" spans="1:71" ht="24.95" customHeight="1" x14ac:dyDescent="0.2">
      <c r="A117" s="1" t="s">
        <v>966</v>
      </c>
      <c r="B117" s="1">
        <v>4</v>
      </c>
      <c r="C117" s="7" t="s">
        <v>392</v>
      </c>
      <c r="D117" s="5" t="s">
        <v>393</v>
      </c>
      <c r="E117" s="7" t="s">
        <v>396</v>
      </c>
      <c r="F117" s="4" t="s">
        <v>397</v>
      </c>
      <c r="G117" s="4" t="s">
        <v>862</v>
      </c>
      <c r="H117" s="4" t="s">
        <v>863</v>
      </c>
      <c r="I117" s="4" t="s">
        <v>864</v>
      </c>
      <c r="J117" s="1" t="s">
        <v>418</v>
      </c>
      <c r="K117" s="4" t="s">
        <v>419</v>
      </c>
      <c r="L117" s="4" t="str">
        <f t="shared" si="70"/>
        <v>4.1.2.5.Piesaistīt un noturēt ārstniecības personas darbam valsts apmaksāto veselības aprūpes pakalpojumu sektorā, īpaši stacionāros</v>
      </c>
      <c r="M117" s="4" t="s">
        <v>890</v>
      </c>
      <c r="N117" s="4" t="s">
        <v>891</v>
      </c>
      <c r="O117" s="4" t="s">
        <v>892</v>
      </c>
      <c r="P117" s="5" t="s">
        <v>42</v>
      </c>
      <c r="Q117" s="5" t="str">
        <f t="shared" si="71"/>
        <v>4.1.2.5._</v>
      </c>
      <c r="R117" s="1" t="s">
        <v>991</v>
      </c>
      <c r="S117" s="52">
        <v>5686755</v>
      </c>
      <c r="T117" s="52">
        <v>6690300</v>
      </c>
      <c r="U117" s="52">
        <v>1003545</v>
      </c>
      <c r="V117" s="50">
        <f t="shared" si="91"/>
        <v>0.85</v>
      </c>
      <c r="W117" s="40"/>
      <c r="X117" s="90">
        <v>0</v>
      </c>
      <c r="Y117" s="90">
        <v>617342.3529411765</v>
      </c>
      <c r="Z117" s="90">
        <v>2535734.1176470588</v>
      </c>
      <c r="AA117" s="90">
        <v>1672575</v>
      </c>
      <c r="AB117" s="90">
        <v>1051563.3823529412</v>
      </c>
      <c r="AC117" s="90">
        <v>813085.14705882221</v>
      </c>
      <c r="AD117" s="90">
        <v>0</v>
      </c>
      <c r="AE117" s="90">
        <v>0</v>
      </c>
      <c r="AF117" s="27">
        <f t="shared" si="73"/>
        <v>6690299.9999999981</v>
      </c>
      <c r="AG117" s="27">
        <f t="shared" si="76"/>
        <v>0</v>
      </c>
      <c r="AH117" s="27">
        <f t="shared" ref="AH117:AH149" si="95">AG117+X117</f>
        <v>0</v>
      </c>
      <c r="AI117" s="27">
        <f t="shared" ref="AI117:AI149" si="96">AH117+Y117</f>
        <v>617342.3529411765</v>
      </c>
      <c r="AJ117" s="27">
        <f t="shared" si="77"/>
        <v>3153076.4705882352</v>
      </c>
      <c r="AK117" s="27">
        <f t="shared" si="78"/>
        <v>4825651.4705882352</v>
      </c>
      <c r="AL117" s="27">
        <f t="shared" si="79"/>
        <v>5877214.8529411759</v>
      </c>
      <c r="AM117" s="27">
        <f t="shared" si="80"/>
        <v>6690299.9999999981</v>
      </c>
      <c r="AN117" s="27">
        <f t="shared" si="81"/>
        <v>6690299.9999999981</v>
      </c>
      <c r="AO117" s="27">
        <f t="shared" si="82"/>
        <v>6690299.9999999981</v>
      </c>
      <c r="AP117" s="91">
        <v>0.29106191834965883</v>
      </c>
      <c r="AQ117" s="91">
        <v>0.40436315825710356</v>
      </c>
      <c r="AR117" s="91">
        <v>0.60650226896698989</v>
      </c>
      <c r="AS117" s="91">
        <v>0.65733521485301716</v>
      </c>
      <c r="AT117" s="91">
        <v>0.75490697908230242</v>
      </c>
      <c r="AU117" s="91">
        <v>0.81219440508640406</v>
      </c>
      <c r="AV117" s="30">
        <v>0</v>
      </c>
      <c r="AW117" s="30">
        <v>0</v>
      </c>
      <c r="AX117" s="27">
        <f t="shared" si="63"/>
        <v>179684.84952555099</v>
      </c>
      <c r="AY117" s="27">
        <f t="shared" si="64"/>
        <v>1274987.9598732202</v>
      </c>
      <c r="AZ117" s="27">
        <f t="shared" si="65"/>
        <v>2926768.5661556562</v>
      </c>
      <c r="BA117" s="27">
        <f t="shared" si="66"/>
        <v>3863300.2880954314</v>
      </c>
      <c r="BB117" s="27">
        <f t="shared" si="67"/>
        <v>5050554.1621543262</v>
      </c>
      <c r="BC117" s="27">
        <f t="shared" si="68"/>
        <v>5433824.2283495674</v>
      </c>
      <c r="BD117" s="27">
        <f t="shared" si="94"/>
        <v>5686755</v>
      </c>
      <c r="BM117" s="42"/>
      <c r="BN117" s="42"/>
      <c r="BO117" s="42"/>
      <c r="BP117" s="42"/>
      <c r="BQ117" s="42"/>
      <c r="BR117" s="42"/>
      <c r="BS117" s="42"/>
    </row>
    <row r="118" spans="1:71" ht="24.95" customHeight="1" x14ac:dyDescent="0.2">
      <c r="A118" s="1" t="s">
        <v>966</v>
      </c>
      <c r="B118" s="1">
        <v>4</v>
      </c>
      <c r="C118" s="7" t="s">
        <v>392</v>
      </c>
      <c r="D118" s="5" t="s">
        <v>393</v>
      </c>
      <c r="E118" s="7" t="s">
        <v>396</v>
      </c>
      <c r="F118" s="4" t="s">
        <v>397</v>
      </c>
      <c r="G118" s="4" t="s">
        <v>862</v>
      </c>
      <c r="H118" s="4" t="s">
        <v>863</v>
      </c>
      <c r="I118" s="4" t="s">
        <v>864</v>
      </c>
      <c r="J118" s="1" t="s">
        <v>420</v>
      </c>
      <c r="K118" s="4" t="s">
        <v>421</v>
      </c>
      <c r="L118" s="4" t="str">
        <f t="shared" si="70"/>
        <v>4.1.2.6.Uzlabot izglītības iespējas ārstniecības personām, t.sk. uzlabojot tālākizglītības pieejamību</v>
      </c>
      <c r="M118" s="4" t="s">
        <v>893</v>
      </c>
      <c r="N118" s="4" t="s">
        <v>894</v>
      </c>
      <c r="O118" s="4" t="s">
        <v>895</v>
      </c>
      <c r="P118" s="5" t="s">
        <v>42</v>
      </c>
      <c r="Q118" s="5" t="str">
        <f t="shared" si="71"/>
        <v>4.1.2.6._</v>
      </c>
      <c r="R118" s="1" t="s">
        <v>991</v>
      </c>
      <c r="S118" s="52">
        <v>14790000</v>
      </c>
      <c r="T118" s="52">
        <v>17400000</v>
      </c>
      <c r="U118" s="52">
        <v>2610000</v>
      </c>
      <c r="V118" s="50">
        <f t="shared" si="91"/>
        <v>0.85</v>
      </c>
      <c r="W118" s="40"/>
      <c r="X118" s="90">
        <v>0</v>
      </c>
      <c r="Y118" s="90">
        <v>216938.82352941178</v>
      </c>
      <c r="Z118" s="90">
        <v>1569587.0588235294</v>
      </c>
      <c r="AA118" s="90">
        <v>3480000</v>
      </c>
      <c r="AB118" s="90">
        <v>3685868.5294117648</v>
      </c>
      <c r="AC118" s="90">
        <v>3685868.5294117648</v>
      </c>
      <c r="AD118" s="90">
        <v>3685868.5294117648</v>
      </c>
      <c r="AE118" s="90">
        <v>1023880.07135333</v>
      </c>
      <c r="AF118" s="27">
        <f t="shared" si="73"/>
        <v>17348011.541941565</v>
      </c>
      <c r="AG118" s="27">
        <f t="shared" si="76"/>
        <v>0</v>
      </c>
      <c r="AH118" s="27">
        <f t="shared" si="95"/>
        <v>0</v>
      </c>
      <c r="AI118" s="27">
        <f t="shared" si="96"/>
        <v>216938.82352941178</v>
      </c>
      <c r="AJ118" s="27">
        <f t="shared" si="77"/>
        <v>1786525.8823529412</v>
      </c>
      <c r="AK118" s="27">
        <f t="shared" si="78"/>
        <v>5266525.8823529407</v>
      </c>
      <c r="AL118" s="27">
        <f t="shared" si="79"/>
        <v>8952394.4117647056</v>
      </c>
      <c r="AM118" s="27">
        <f t="shared" si="80"/>
        <v>12638262.94117647</v>
      </c>
      <c r="AN118" s="27">
        <f t="shared" si="81"/>
        <v>16324131.470588235</v>
      </c>
      <c r="AO118" s="27">
        <f t="shared" si="82"/>
        <v>17348011.541941565</v>
      </c>
      <c r="AP118" s="91">
        <v>0.29106191834965883</v>
      </c>
      <c r="AQ118" s="91">
        <v>0.40436315825710356</v>
      </c>
      <c r="AR118" s="91">
        <v>0.60650226896698989</v>
      </c>
      <c r="AS118" s="91">
        <v>0.65733521485301716</v>
      </c>
      <c r="AT118" s="91">
        <v>0.75490697908230242</v>
      </c>
      <c r="AU118" s="91">
        <v>0.81219440508640406</v>
      </c>
      <c r="AV118" s="30">
        <v>0</v>
      </c>
      <c r="AW118" s="30">
        <v>0</v>
      </c>
      <c r="AX118" s="27">
        <f t="shared" si="63"/>
        <v>63142.630140988695</v>
      </c>
      <c r="AY118" s="27">
        <f t="shared" si="64"/>
        <v>722405.24809629389</v>
      </c>
      <c r="AZ118" s="27">
        <f t="shared" si="65"/>
        <v>3194159.8972204369</v>
      </c>
      <c r="BA118" s="27">
        <f t="shared" si="66"/>
        <v>5884724.1041063033</v>
      </c>
      <c r="BB118" s="27">
        <f t="shared" si="67"/>
        <v>9540712.8977713436</v>
      </c>
      <c r="BC118" s="27">
        <f t="shared" si="68"/>
        <v>13258368.248306658</v>
      </c>
      <c r="BD118" s="27">
        <f t="shared" si="94"/>
        <v>14790000</v>
      </c>
      <c r="BM118" s="42"/>
      <c r="BN118" s="42"/>
      <c r="BO118" s="42"/>
      <c r="BP118" s="42"/>
      <c r="BQ118" s="42"/>
      <c r="BR118" s="42"/>
      <c r="BS118" s="42"/>
    </row>
    <row r="119" spans="1:71" ht="24.95" customHeight="1" x14ac:dyDescent="0.2">
      <c r="A119" s="1" t="s">
        <v>966</v>
      </c>
      <c r="B119" s="1">
        <v>4</v>
      </c>
      <c r="C119" s="7" t="s">
        <v>392</v>
      </c>
      <c r="D119" s="5" t="s">
        <v>393</v>
      </c>
      <c r="E119" s="7" t="s">
        <v>396</v>
      </c>
      <c r="F119" s="4" t="s">
        <v>397</v>
      </c>
      <c r="G119" s="4" t="s">
        <v>862</v>
      </c>
      <c r="H119" s="4" t="s">
        <v>863</v>
      </c>
      <c r="I119" s="4" t="s">
        <v>864</v>
      </c>
      <c r="J119" s="1" t="s">
        <v>422</v>
      </c>
      <c r="K119" s="4" t="s">
        <v>423</v>
      </c>
      <c r="L119" s="4" t="str">
        <f t="shared" si="70"/>
        <v>4.1.2.7.Pilnveidot pacientu drošību un aprūpes kvalitāti</v>
      </c>
      <c r="M119" s="4" t="s">
        <v>896</v>
      </c>
      <c r="N119" s="4" t="s">
        <v>423</v>
      </c>
      <c r="O119" s="4" t="s">
        <v>896</v>
      </c>
      <c r="P119" s="5" t="s">
        <v>42</v>
      </c>
      <c r="Q119" s="5" t="str">
        <f t="shared" si="71"/>
        <v>4.1.2.7._</v>
      </c>
      <c r="R119" s="1" t="s">
        <v>991</v>
      </c>
      <c r="S119" s="52">
        <v>2588250</v>
      </c>
      <c r="T119" s="52">
        <v>3045000</v>
      </c>
      <c r="U119" s="52">
        <v>456750</v>
      </c>
      <c r="V119" s="50">
        <f t="shared" si="91"/>
        <v>0.85</v>
      </c>
      <c r="W119" s="40"/>
      <c r="X119" s="90">
        <v>0</v>
      </c>
      <c r="Y119" s="90">
        <v>0</v>
      </c>
      <c r="Z119" s="90">
        <v>358235.29411764705</v>
      </c>
      <c r="AA119" s="90">
        <v>609000</v>
      </c>
      <c r="AB119" s="90">
        <v>785878.67647058819</v>
      </c>
      <c r="AC119" s="90">
        <v>633628.67647058819</v>
      </c>
      <c r="AD119" s="90">
        <v>329128.67647058819</v>
      </c>
      <c r="AE119" s="90">
        <v>313224.41686567798</v>
      </c>
      <c r="AF119" s="27">
        <f t="shared" si="73"/>
        <v>3029095.7403950891</v>
      </c>
      <c r="AG119" s="27">
        <f t="shared" si="76"/>
        <v>0</v>
      </c>
      <c r="AH119" s="27">
        <f t="shared" si="95"/>
        <v>0</v>
      </c>
      <c r="AI119" s="27">
        <f t="shared" si="96"/>
        <v>0</v>
      </c>
      <c r="AJ119" s="27">
        <f t="shared" si="77"/>
        <v>358235.29411764705</v>
      </c>
      <c r="AK119" s="27">
        <f t="shared" si="78"/>
        <v>967235.29411764699</v>
      </c>
      <c r="AL119" s="27">
        <f t="shared" si="79"/>
        <v>1753113.9705882352</v>
      </c>
      <c r="AM119" s="27">
        <f t="shared" si="80"/>
        <v>2386742.6470588231</v>
      </c>
      <c r="AN119" s="27">
        <f t="shared" si="81"/>
        <v>2715871.3235294111</v>
      </c>
      <c r="AO119" s="27">
        <f t="shared" si="82"/>
        <v>3029095.7403950891</v>
      </c>
      <c r="AP119" s="91">
        <v>0.29106191834965883</v>
      </c>
      <c r="AQ119" s="91">
        <v>0.40436315825710356</v>
      </c>
      <c r="AR119" s="91">
        <v>0.60650226896698989</v>
      </c>
      <c r="AS119" s="91">
        <v>0.65733521485301716</v>
      </c>
      <c r="AT119" s="91">
        <v>0.75490697908230242</v>
      </c>
      <c r="AU119" s="91">
        <v>0.81219440508640406</v>
      </c>
      <c r="AV119" s="30">
        <v>0</v>
      </c>
      <c r="AW119" s="30">
        <v>0</v>
      </c>
      <c r="AX119" s="27">
        <f t="shared" si="63"/>
        <v>0</v>
      </c>
      <c r="AY119" s="27">
        <f t="shared" si="64"/>
        <v>144857.15492857416</v>
      </c>
      <c r="AZ119" s="27">
        <f t="shared" si="65"/>
        <v>586630.40050730668</v>
      </c>
      <c r="BA119" s="27">
        <f t="shared" si="66"/>
        <v>1152383.5485184435</v>
      </c>
      <c r="BB119" s="27">
        <f t="shared" si="67"/>
        <v>1801768.681538074</v>
      </c>
      <c r="BC119" s="27">
        <f t="shared" si="68"/>
        <v>2205815.493905195</v>
      </c>
      <c r="BD119" s="27">
        <f t="shared" si="94"/>
        <v>2588250</v>
      </c>
      <c r="BM119" s="42"/>
      <c r="BN119" s="42"/>
      <c r="BO119" s="42"/>
      <c r="BP119" s="42"/>
      <c r="BQ119" s="42"/>
      <c r="BR119" s="42"/>
      <c r="BS119" s="42"/>
    </row>
    <row r="120" spans="1:71" ht="24.95" customHeight="1" x14ac:dyDescent="0.2">
      <c r="A120" s="1" t="s">
        <v>966</v>
      </c>
      <c r="B120" s="1">
        <v>4</v>
      </c>
      <c r="C120" s="7" t="s">
        <v>392</v>
      </c>
      <c r="D120" s="5" t="s">
        <v>393</v>
      </c>
      <c r="E120" s="7" t="s">
        <v>396</v>
      </c>
      <c r="F120" s="4" t="s">
        <v>397</v>
      </c>
      <c r="G120" s="4" t="s">
        <v>862</v>
      </c>
      <c r="H120" s="4" t="s">
        <v>863</v>
      </c>
      <c r="I120" s="4" t="s">
        <v>864</v>
      </c>
      <c r="J120" s="1" t="s">
        <v>424</v>
      </c>
      <c r="K120" s="4" t="s">
        <v>425</v>
      </c>
      <c r="L120" s="4" t="str">
        <f t="shared" ref="L120:L152" si="97">J120&amp;K120</f>
        <v>4.1.2.8.Nevalstisko organizāciju iesaiste veselības veicināšanas un slimību profilakses pasākumu īstenošanā</v>
      </c>
      <c r="M120" s="4" t="s">
        <v>897</v>
      </c>
      <c r="N120" s="4" t="s">
        <v>898</v>
      </c>
      <c r="O120" s="4" t="s">
        <v>899</v>
      </c>
      <c r="P120" s="5" t="s">
        <v>42</v>
      </c>
      <c r="Q120" s="5" t="str">
        <f t="shared" ref="Q120:Q152" si="98">J120&amp;P120</f>
        <v>4.1.2.8._</v>
      </c>
      <c r="R120" s="1" t="s">
        <v>991</v>
      </c>
      <c r="S120" s="52">
        <v>2550000</v>
      </c>
      <c r="T120" s="52">
        <v>3000000</v>
      </c>
      <c r="U120" s="52">
        <v>450000</v>
      </c>
      <c r="V120" s="50">
        <f t="shared" si="91"/>
        <v>0.85</v>
      </c>
      <c r="W120" s="40"/>
      <c r="X120" s="90">
        <v>0</v>
      </c>
      <c r="Y120" s="90">
        <v>0</v>
      </c>
      <c r="Z120" s="90">
        <v>0</v>
      </c>
      <c r="AA120" s="90">
        <v>352941</v>
      </c>
      <c r="AB120" s="90">
        <v>600000</v>
      </c>
      <c r="AC120" s="90">
        <v>605515</v>
      </c>
      <c r="AD120" s="90">
        <v>605515</v>
      </c>
      <c r="AE120" s="90">
        <v>836029</v>
      </c>
      <c r="AF120" s="27">
        <f>W120+X120+Y120+Z120+AA120+AB120+AC120+AD120+AE120</f>
        <v>3000000</v>
      </c>
      <c r="AG120" s="27">
        <f t="shared" si="76"/>
        <v>0</v>
      </c>
      <c r="AH120" s="27">
        <f t="shared" si="95"/>
        <v>0</v>
      </c>
      <c r="AI120" s="27">
        <f t="shared" si="96"/>
        <v>0</v>
      </c>
      <c r="AJ120" s="27">
        <f t="shared" si="77"/>
        <v>0</v>
      </c>
      <c r="AK120" s="27">
        <f t="shared" si="78"/>
        <v>352941</v>
      </c>
      <c r="AL120" s="27">
        <f t="shared" si="79"/>
        <v>952941</v>
      </c>
      <c r="AM120" s="27">
        <f t="shared" si="80"/>
        <v>1558456</v>
      </c>
      <c r="AN120" s="27">
        <f t="shared" si="81"/>
        <v>2163971</v>
      </c>
      <c r="AO120" s="27">
        <f t="shared" si="82"/>
        <v>3000000</v>
      </c>
      <c r="AP120" s="91">
        <v>0.29106191834965883</v>
      </c>
      <c r="AQ120" s="91">
        <v>0.40436315825710356</v>
      </c>
      <c r="AR120" s="91">
        <v>0.60650226896698989</v>
      </c>
      <c r="AS120" s="91">
        <v>0.65733521485301716</v>
      </c>
      <c r="AT120" s="91">
        <v>0.75490697908230242</v>
      </c>
      <c r="AU120" s="91">
        <v>0.81219440508640406</v>
      </c>
      <c r="AV120" s="30">
        <v>0</v>
      </c>
      <c r="AW120" s="30">
        <v>0</v>
      </c>
      <c r="AX120" s="27">
        <f t="shared" si="63"/>
        <v>0</v>
      </c>
      <c r="AY120" s="27">
        <f t="shared" si="64"/>
        <v>0</v>
      </c>
      <c r="AZ120" s="27">
        <f t="shared" si="65"/>
        <v>214059.51731147838</v>
      </c>
      <c r="BA120" s="27">
        <f t="shared" si="66"/>
        <v>626401.67697724898</v>
      </c>
      <c r="BB120" s="27">
        <f t="shared" si="67"/>
        <v>1176489.3109926886</v>
      </c>
      <c r="BC120" s="27">
        <f t="shared" si="68"/>
        <v>1757565.1389692309</v>
      </c>
      <c r="BD120" s="27">
        <f t="shared" si="94"/>
        <v>2550000</v>
      </c>
      <c r="BM120" s="42"/>
      <c r="BN120" s="42"/>
      <c r="BO120" s="42"/>
      <c r="BP120" s="42"/>
      <c r="BQ120" s="42"/>
      <c r="BR120" s="42"/>
      <c r="BS120" s="42"/>
    </row>
    <row r="121" spans="1:71" ht="24.95" customHeight="1" x14ac:dyDescent="0.2">
      <c r="A121" s="1" t="s">
        <v>958</v>
      </c>
      <c r="B121" s="1">
        <v>4</v>
      </c>
      <c r="C121" s="7" t="s">
        <v>93</v>
      </c>
      <c r="D121" s="5" t="s">
        <v>94</v>
      </c>
      <c r="E121" s="7" t="s">
        <v>95</v>
      </c>
      <c r="F121" s="4" t="s">
        <v>96</v>
      </c>
      <c r="G121" s="4" t="s">
        <v>551</v>
      </c>
      <c r="H121" s="4" t="s">
        <v>552</v>
      </c>
      <c r="I121" s="4" t="s">
        <v>553</v>
      </c>
      <c r="J121" s="1" t="s">
        <v>128</v>
      </c>
      <c r="K121" s="4" t="s">
        <v>129</v>
      </c>
      <c r="L121" s="4" t="str">
        <f t="shared" si="97"/>
        <v>4.2.1.1.Infrastruktūras izveide starpnozaru sadarbības un atbalsta sistēmas izveidei bērnu attīstībai</v>
      </c>
      <c r="M121" s="4" t="s">
        <v>554</v>
      </c>
      <c r="N121" s="4" t="s">
        <v>555</v>
      </c>
      <c r="O121" s="4" t="s">
        <v>556</v>
      </c>
      <c r="P121" s="5" t="s">
        <v>42</v>
      </c>
      <c r="Q121" s="5" t="str">
        <f t="shared" si="98"/>
        <v>4.2.1.1._</v>
      </c>
      <c r="R121" s="1" t="s">
        <v>43</v>
      </c>
      <c r="S121" s="8">
        <v>3697500</v>
      </c>
      <c r="T121" s="8">
        <v>4350000</v>
      </c>
      <c r="U121" s="8">
        <v>652500</v>
      </c>
      <c r="V121" s="50">
        <f t="shared" si="91"/>
        <v>0.85</v>
      </c>
      <c r="W121" s="40"/>
      <c r="X121" s="90">
        <v>0</v>
      </c>
      <c r="Y121" s="90">
        <v>0</v>
      </c>
      <c r="Z121" s="90">
        <v>435000</v>
      </c>
      <c r="AA121" s="90">
        <v>2175000</v>
      </c>
      <c r="AB121" s="90">
        <v>1740000</v>
      </c>
      <c r="AC121" s="90">
        <v>0</v>
      </c>
      <c r="AD121" s="90">
        <v>0</v>
      </c>
      <c r="AE121" s="90">
        <v>0</v>
      </c>
      <c r="AF121" s="27">
        <f t="shared" ref="AF121:AF152" si="99">W121+X121+Y121+Z121+AA121+AB121+AC121+AD121+AE121</f>
        <v>4350000</v>
      </c>
      <c r="AG121" s="27">
        <f t="shared" si="76"/>
        <v>0</v>
      </c>
      <c r="AH121" s="27">
        <f t="shared" si="95"/>
        <v>0</v>
      </c>
      <c r="AI121" s="27">
        <f t="shared" si="96"/>
        <v>0</v>
      </c>
      <c r="AJ121" s="27">
        <f t="shared" si="77"/>
        <v>435000</v>
      </c>
      <c r="AK121" s="27">
        <f t="shared" si="78"/>
        <v>2610000</v>
      </c>
      <c r="AL121" s="27">
        <f t="shared" si="79"/>
        <v>4350000</v>
      </c>
      <c r="AM121" s="27">
        <f t="shared" si="80"/>
        <v>4350000</v>
      </c>
      <c r="AN121" s="27">
        <f t="shared" si="81"/>
        <v>4350000</v>
      </c>
      <c r="AO121" s="27">
        <f t="shared" si="82"/>
        <v>4350000</v>
      </c>
      <c r="AP121" s="91">
        <v>0.50435846832197817</v>
      </c>
      <c r="AQ121" s="91">
        <v>0.46991464047737752</v>
      </c>
      <c r="AR121" s="91">
        <v>0.54455166330727101</v>
      </c>
      <c r="AS121" s="91">
        <v>0.68869228476477917</v>
      </c>
      <c r="AT121" s="91">
        <v>0.78416684405807557</v>
      </c>
      <c r="AU121" s="91">
        <v>0.82817599772856554</v>
      </c>
      <c r="AV121" s="30">
        <v>0</v>
      </c>
      <c r="AW121" s="30">
        <v>0</v>
      </c>
      <c r="AX121" s="27">
        <f t="shared" si="63"/>
        <v>0</v>
      </c>
      <c r="AY121" s="27">
        <f t="shared" si="64"/>
        <v>204412.86860765921</v>
      </c>
      <c r="AZ121" s="27">
        <f t="shared" si="65"/>
        <v>1421279.8412319773</v>
      </c>
      <c r="BA121" s="27">
        <f t="shared" si="66"/>
        <v>2995811.4387267893</v>
      </c>
      <c r="BB121" s="27">
        <f t="shared" si="67"/>
        <v>3411125.7716526287</v>
      </c>
      <c r="BC121" s="27">
        <f t="shared" si="68"/>
        <v>3602565.5901192599</v>
      </c>
      <c r="BD121" s="27">
        <f t="shared" ref="BD121:BD152" si="100">S121</f>
        <v>3697500</v>
      </c>
      <c r="BM121" s="42"/>
      <c r="BN121" s="42"/>
      <c r="BO121" s="42"/>
      <c r="BP121" s="42"/>
      <c r="BQ121" s="42"/>
      <c r="BR121" s="42"/>
      <c r="BS121" s="42"/>
    </row>
    <row r="122" spans="1:71" ht="24.95" customHeight="1" x14ac:dyDescent="0.2">
      <c r="A122" s="1" t="s">
        <v>958</v>
      </c>
      <c r="B122" s="1">
        <v>4</v>
      </c>
      <c r="C122" s="7" t="s">
        <v>93</v>
      </c>
      <c r="D122" s="5" t="s">
        <v>94</v>
      </c>
      <c r="E122" s="7" t="s">
        <v>95</v>
      </c>
      <c r="F122" s="4" t="s">
        <v>96</v>
      </c>
      <c r="G122" s="4" t="s">
        <v>551</v>
      </c>
      <c r="H122" s="4" t="s">
        <v>552</v>
      </c>
      <c r="I122" s="4" t="s">
        <v>553</v>
      </c>
      <c r="J122" s="1" t="s">
        <v>130</v>
      </c>
      <c r="K122" s="4" t="s">
        <v>131</v>
      </c>
      <c r="L122" s="4" t="str">
        <f t="shared" si="97"/>
        <v xml:space="preserve">4.2.1.2.Izveidot asistīvo tehnoloģiju (tehnisko palīglīdzekļu) apmaiņas sistēmu izglītības iestādēm </v>
      </c>
      <c r="M122" s="4" t="s">
        <v>557</v>
      </c>
      <c r="N122" s="4" t="s">
        <v>558</v>
      </c>
      <c r="O122" s="4" t="s">
        <v>559</v>
      </c>
      <c r="P122" s="5" t="s">
        <v>42</v>
      </c>
      <c r="Q122" s="5" t="str">
        <f t="shared" si="98"/>
        <v>4.2.1.2._</v>
      </c>
      <c r="R122" s="1" t="s">
        <v>43</v>
      </c>
      <c r="S122" s="8">
        <v>1479000</v>
      </c>
      <c r="T122" s="8">
        <v>1740000</v>
      </c>
      <c r="U122" s="8">
        <v>261000</v>
      </c>
      <c r="V122" s="50">
        <f t="shared" si="91"/>
        <v>0.85</v>
      </c>
      <c r="W122" s="40"/>
      <c r="X122" s="90">
        <v>0</v>
      </c>
      <c r="Y122" s="90">
        <v>0</v>
      </c>
      <c r="Z122" s="90">
        <v>348000</v>
      </c>
      <c r="AA122" s="90">
        <v>464000</v>
      </c>
      <c r="AB122" s="90">
        <v>464000</v>
      </c>
      <c r="AC122" s="90">
        <v>464000</v>
      </c>
      <c r="AD122" s="90">
        <v>0</v>
      </c>
      <c r="AE122" s="90">
        <v>0</v>
      </c>
      <c r="AF122" s="27">
        <f t="shared" si="99"/>
        <v>1740000</v>
      </c>
      <c r="AG122" s="27">
        <f t="shared" si="76"/>
        <v>0</v>
      </c>
      <c r="AH122" s="27">
        <f t="shared" si="95"/>
        <v>0</v>
      </c>
      <c r="AI122" s="27">
        <f t="shared" si="96"/>
        <v>0</v>
      </c>
      <c r="AJ122" s="27">
        <f t="shared" si="77"/>
        <v>348000</v>
      </c>
      <c r="AK122" s="27">
        <f t="shared" si="78"/>
        <v>812000</v>
      </c>
      <c r="AL122" s="27">
        <f t="shared" si="79"/>
        <v>1276000</v>
      </c>
      <c r="AM122" s="27">
        <f t="shared" si="80"/>
        <v>1740000</v>
      </c>
      <c r="AN122" s="27">
        <f t="shared" si="81"/>
        <v>1740000</v>
      </c>
      <c r="AO122" s="27">
        <f t="shared" si="82"/>
        <v>1740000</v>
      </c>
      <c r="AP122" s="91">
        <v>0.50435846832197817</v>
      </c>
      <c r="AQ122" s="91">
        <v>0.46991464047737752</v>
      </c>
      <c r="AR122" s="91">
        <v>0.54455166330727101</v>
      </c>
      <c r="AS122" s="91">
        <v>0.68869228476477917</v>
      </c>
      <c r="AT122" s="91">
        <v>0.78416684405807557</v>
      </c>
      <c r="AU122" s="91">
        <v>0.82817599772856554</v>
      </c>
      <c r="AV122" s="30">
        <v>0</v>
      </c>
      <c r="AW122" s="30">
        <v>0</v>
      </c>
      <c r="AX122" s="27">
        <f t="shared" si="63"/>
        <v>0</v>
      </c>
      <c r="AY122" s="27">
        <f t="shared" si="64"/>
        <v>163530.29488612738</v>
      </c>
      <c r="AZ122" s="27">
        <f t="shared" si="65"/>
        <v>442175.95060550404</v>
      </c>
      <c r="BA122" s="27">
        <f t="shared" si="66"/>
        <v>878771.35535985825</v>
      </c>
      <c r="BB122" s="27">
        <f t="shared" si="67"/>
        <v>1364450.3086610516</v>
      </c>
      <c r="BC122" s="27">
        <f t="shared" si="68"/>
        <v>1441026.236047704</v>
      </c>
      <c r="BD122" s="27">
        <f t="shared" si="100"/>
        <v>1479000</v>
      </c>
      <c r="BM122" s="42"/>
      <c r="BN122" s="42"/>
      <c r="BO122" s="42"/>
      <c r="BP122" s="42"/>
      <c r="BQ122" s="42"/>
      <c r="BR122" s="42"/>
      <c r="BS122" s="42"/>
    </row>
    <row r="123" spans="1:71" ht="24.95" customHeight="1" x14ac:dyDescent="0.2">
      <c r="A123" s="1" t="s">
        <v>958</v>
      </c>
      <c r="B123" s="1">
        <v>4</v>
      </c>
      <c r="C123" s="7" t="s">
        <v>93</v>
      </c>
      <c r="D123" s="5" t="s">
        <v>94</v>
      </c>
      <c r="E123" s="7" t="s">
        <v>95</v>
      </c>
      <c r="F123" s="4" t="s">
        <v>97</v>
      </c>
      <c r="G123" s="4" t="s">
        <v>551</v>
      </c>
      <c r="H123" s="4" t="s">
        <v>552</v>
      </c>
      <c r="I123" s="4" t="s">
        <v>553</v>
      </c>
      <c r="J123" s="1" t="s">
        <v>132</v>
      </c>
      <c r="K123" s="4" t="s">
        <v>133</v>
      </c>
      <c r="L123" s="4" t="str">
        <f t="shared" si="97"/>
        <v>4.2.1.3.Infrastruktūras un mācību vides pilnveide efektīvas, kvalitatīvas un mūsdienīgas izglītības īstenošanai speciālās izglītības iestādēs</v>
      </c>
      <c r="M123" s="4" t="s">
        <v>560</v>
      </c>
      <c r="N123" s="4" t="s">
        <v>561</v>
      </c>
      <c r="O123" s="12" t="s">
        <v>562</v>
      </c>
      <c r="P123" s="5" t="s">
        <v>42</v>
      </c>
      <c r="Q123" s="5" t="str">
        <f t="shared" si="98"/>
        <v>4.2.1.3._</v>
      </c>
      <c r="R123" s="1" t="s">
        <v>43</v>
      </c>
      <c r="S123" s="8">
        <v>14790000</v>
      </c>
      <c r="T123" s="8">
        <v>17400000</v>
      </c>
      <c r="U123" s="8">
        <v>2610000</v>
      </c>
      <c r="V123" s="50">
        <f t="shared" si="91"/>
        <v>0.85</v>
      </c>
      <c r="W123" s="40"/>
      <c r="X123" s="90">
        <v>0</v>
      </c>
      <c r="Y123" s="90">
        <v>1479000</v>
      </c>
      <c r="Z123" s="90">
        <v>1479000</v>
      </c>
      <c r="AA123" s="90">
        <v>4437000</v>
      </c>
      <c r="AB123" s="90">
        <v>4437000</v>
      </c>
      <c r="AC123" s="90">
        <v>2958000</v>
      </c>
      <c r="AD123" s="90">
        <v>0</v>
      </c>
      <c r="AE123" s="90">
        <v>0</v>
      </c>
      <c r="AF123" s="27">
        <f t="shared" si="99"/>
        <v>14790000</v>
      </c>
      <c r="AG123" s="27">
        <f t="shared" si="76"/>
        <v>0</v>
      </c>
      <c r="AH123" s="27">
        <f t="shared" si="95"/>
        <v>0</v>
      </c>
      <c r="AI123" s="27">
        <f t="shared" si="96"/>
        <v>1479000</v>
      </c>
      <c r="AJ123" s="27">
        <f t="shared" si="77"/>
        <v>2958000</v>
      </c>
      <c r="AK123" s="27">
        <f t="shared" si="78"/>
        <v>7395000</v>
      </c>
      <c r="AL123" s="27">
        <f t="shared" si="79"/>
        <v>11832000</v>
      </c>
      <c r="AM123" s="27">
        <f t="shared" si="80"/>
        <v>14790000</v>
      </c>
      <c r="AN123" s="27">
        <f t="shared" si="81"/>
        <v>14790000</v>
      </c>
      <c r="AO123" s="27">
        <f t="shared" si="82"/>
        <v>14790000</v>
      </c>
      <c r="AP123" s="91">
        <v>0.50435846832197817</v>
      </c>
      <c r="AQ123" s="91">
        <v>0.46991464047737752</v>
      </c>
      <c r="AR123" s="91">
        <v>0.54455166330727101</v>
      </c>
      <c r="AS123" s="91">
        <v>0.68869228476477917</v>
      </c>
      <c r="AT123" s="91">
        <v>0.78416684405807557</v>
      </c>
      <c r="AU123" s="91">
        <v>0.82817599772856554</v>
      </c>
      <c r="AV123" s="30">
        <v>0</v>
      </c>
      <c r="AW123" s="30">
        <v>0</v>
      </c>
      <c r="AX123" s="27">
        <f t="shared" si="63"/>
        <v>745946.17464820575</v>
      </c>
      <c r="AY123" s="27">
        <f t="shared" si="64"/>
        <v>1390007.5065320828</v>
      </c>
      <c r="AZ123" s="27">
        <f t="shared" si="65"/>
        <v>4026959.550157269</v>
      </c>
      <c r="BA123" s="27">
        <f t="shared" si="66"/>
        <v>8148607.1133368667</v>
      </c>
      <c r="BB123" s="27">
        <f t="shared" si="67"/>
        <v>11597827.623618938</v>
      </c>
      <c r="BC123" s="27">
        <f t="shared" si="68"/>
        <v>12248723.006405484</v>
      </c>
      <c r="BD123" s="27">
        <f t="shared" si="100"/>
        <v>14790000</v>
      </c>
      <c r="BM123" s="42"/>
      <c r="BN123" s="42"/>
      <c r="BO123" s="42"/>
      <c r="BP123" s="42"/>
      <c r="BQ123" s="42"/>
      <c r="BR123" s="42"/>
      <c r="BS123" s="42"/>
    </row>
    <row r="124" spans="1:71" ht="24.95" customHeight="1" x14ac:dyDescent="0.2">
      <c r="A124" s="1" t="s">
        <v>958</v>
      </c>
      <c r="B124" s="1">
        <v>4</v>
      </c>
      <c r="C124" s="7" t="s">
        <v>93</v>
      </c>
      <c r="D124" s="5" t="s">
        <v>94</v>
      </c>
      <c r="E124" s="7" t="s">
        <v>95</v>
      </c>
      <c r="F124" s="4" t="s">
        <v>96</v>
      </c>
      <c r="G124" s="4" t="s">
        <v>551</v>
      </c>
      <c r="H124" s="4" t="s">
        <v>552</v>
      </c>
      <c r="I124" s="4" t="s">
        <v>553</v>
      </c>
      <c r="J124" s="1" t="s">
        <v>134</v>
      </c>
      <c r="K124" s="4" t="s">
        <v>135</v>
      </c>
      <c r="L124" s="4" t="str">
        <f t="shared" si="97"/>
        <v>4.2.1.4.Izglītības iestāžu nodrošinājums pilnveidotā vispārējās izglītības satura kvalitatīvai ieviešanai pirmsskolas izglītības pakāpē</v>
      </c>
      <c r="M124" s="4" t="s">
        <v>563</v>
      </c>
      <c r="N124" s="4" t="s">
        <v>564</v>
      </c>
      <c r="O124" s="4" t="s">
        <v>565</v>
      </c>
      <c r="P124" s="5" t="s">
        <v>42</v>
      </c>
      <c r="Q124" s="5" t="str">
        <f t="shared" si="98"/>
        <v>4.2.1.4._</v>
      </c>
      <c r="R124" s="1" t="s">
        <v>43</v>
      </c>
      <c r="S124" s="8">
        <v>3279958</v>
      </c>
      <c r="T124" s="8">
        <v>3858775</v>
      </c>
      <c r="U124" s="8">
        <v>578817</v>
      </c>
      <c r="V124" s="50">
        <f t="shared" si="91"/>
        <v>0.84999980563779953</v>
      </c>
      <c r="W124" s="40"/>
      <c r="X124" s="90">
        <v>0</v>
      </c>
      <c r="Y124" s="90">
        <v>491994</v>
      </c>
      <c r="Z124" s="90">
        <v>1311984</v>
      </c>
      <c r="AA124" s="90">
        <v>1475982</v>
      </c>
      <c r="AB124" s="90">
        <v>0</v>
      </c>
      <c r="AC124" s="90">
        <v>0</v>
      </c>
      <c r="AD124" s="90">
        <v>0</v>
      </c>
      <c r="AE124" s="90">
        <v>0</v>
      </c>
      <c r="AF124" s="27">
        <f t="shared" si="99"/>
        <v>3279960</v>
      </c>
      <c r="AG124" s="27">
        <f t="shared" si="76"/>
        <v>0</v>
      </c>
      <c r="AH124" s="27">
        <f t="shared" si="95"/>
        <v>0</v>
      </c>
      <c r="AI124" s="27">
        <f t="shared" si="96"/>
        <v>491994</v>
      </c>
      <c r="AJ124" s="27">
        <f t="shared" si="77"/>
        <v>1803978</v>
      </c>
      <c r="AK124" s="27">
        <f t="shared" si="78"/>
        <v>3279960</v>
      </c>
      <c r="AL124" s="27">
        <f t="shared" si="79"/>
        <v>3279960</v>
      </c>
      <c r="AM124" s="27">
        <f t="shared" si="80"/>
        <v>3279960</v>
      </c>
      <c r="AN124" s="27">
        <f t="shared" si="81"/>
        <v>3279960</v>
      </c>
      <c r="AO124" s="27">
        <f t="shared" si="82"/>
        <v>3279960</v>
      </c>
      <c r="AP124" s="91">
        <v>0.50435846832197817</v>
      </c>
      <c r="AQ124" s="91">
        <v>0.46991464047737752</v>
      </c>
      <c r="AR124" s="91">
        <v>0.54455166330727101</v>
      </c>
      <c r="AS124" s="91">
        <v>0.68869228476477917</v>
      </c>
      <c r="AT124" s="91">
        <v>0.78416684405807557</v>
      </c>
      <c r="AU124" s="91">
        <v>0.82817599772856554</v>
      </c>
      <c r="AV124" s="30">
        <v>0</v>
      </c>
      <c r="AW124" s="30">
        <v>0</v>
      </c>
      <c r="AX124" s="27">
        <f t="shared" si="63"/>
        <v>248141.34026360334</v>
      </c>
      <c r="AY124" s="27">
        <f t="shared" si="64"/>
        <v>847715.6732990985</v>
      </c>
      <c r="AZ124" s="27">
        <f t="shared" si="65"/>
        <v>1786107.6735813166</v>
      </c>
      <c r="BA124" s="27">
        <f t="shared" si="66"/>
        <v>2258883.1463370849</v>
      </c>
      <c r="BB124" s="27">
        <f t="shared" si="67"/>
        <v>2572035.8818367254</v>
      </c>
      <c r="BC124" s="27">
        <f t="shared" si="68"/>
        <v>2716384.145509786</v>
      </c>
      <c r="BD124" s="27">
        <f t="shared" si="100"/>
        <v>3279958</v>
      </c>
      <c r="BM124" s="42"/>
      <c r="BN124" s="42"/>
      <c r="BO124" s="42"/>
      <c r="BP124" s="42"/>
      <c r="BQ124" s="42"/>
      <c r="BR124" s="42"/>
      <c r="BS124" s="42"/>
    </row>
    <row r="125" spans="1:71" ht="24.95" customHeight="1" x14ac:dyDescent="0.2">
      <c r="A125" s="1" t="s">
        <v>958</v>
      </c>
      <c r="B125" s="1">
        <v>4</v>
      </c>
      <c r="C125" s="7" t="s">
        <v>93</v>
      </c>
      <c r="D125" s="5" t="s">
        <v>94</v>
      </c>
      <c r="E125" s="7" t="s">
        <v>95</v>
      </c>
      <c r="F125" s="4" t="s">
        <v>96</v>
      </c>
      <c r="G125" s="4" t="s">
        <v>551</v>
      </c>
      <c r="H125" s="4" t="s">
        <v>552</v>
      </c>
      <c r="I125" s="4" t="s">
        <v>553</v>
      </c>
      <c r="J125" s="1" t="s">
        <v>136</v>
      </c>
      <c r="K125" s="4" t="s">
        <v>137</v>
      </c>
      <c r="L125" s="4" t="str">
        <f t="shared" si="97"/>
        <v>4.2.1.5.Izglītības iestāžu nodrošinājums pilnveidotā vispārējās izglītības satura kvalitatīvai ieviešanai pamata un vidējās izglītības pakāpē</v>
      </c>
      <c r="M125" s="4" t="s">
        <v>566</v>
      </c>
      <c r="N125" s="4" t="s">
        <v>567</v>
      </c>
      <c r="O125" s="4" t="s">
        <v>568</v>
      </c>
      <c r="P125" s="5" t="s">
        <v>42</v>
      </c>
      <c r="Q125" s="5" t="str">
        <f t="shared" si="98"/>
        <v>4.2.1.5._</v>
      </c>
      <c r="R125" s="1" t="s">
        <v>43</v>
      </c>
      <c r="S125" s="8">
        <v>67748895</v>
      </c>
      <c r="T125" s="8">
        <v>79704583</v>
      </c>
      <c r="U125" s="8">
        <v>11955688</v>
      </c>
      <c r="V125" s="50">
        <f t="shared" si="91"/>
        <v>0.84999999309951846</v>
      </c>
      <c r="W125" s="40"/>
      <c r="X125" s="90">
        <v>0</v>
      </c>
      <c r="Y125" s="90">
        <v>20324668.664999999</v>
      </c>
      <c r="Z125" s="90">
        <v>27099558.220000003</v>
      </c>
      <c r="AA125" s="90">
        <v>20324668.664999999</v>
      </c>
      <c r="AB125" s="90">
        <v>0</v>
      </c>
      <c r="AC125" s="90">
        <v>0</v>
      </c>
      <c r="AD125" s="90">
        <v>0</v>
      </c>
      <c r="AE125" s="90">
        <v>0</v>
      </c>
      <c r="AF125" s="27">
        <f t="shared" si="99"/>
        <v>67748895.550000012</v>
      </c>
      <c r="AG125" s="27">
        <f t="shared" si="76"/>
        <v>0</v>
      </c>
      <c r="AH125" s="27">
        <f t="shared" si="95"/>
        <v>0</v>
      </c>
      <c r="AI125" s="27">
        <f t="shared" si="96"/>
        <v>20324668.664999999</v>
      </c>
      <c r="AJ125" s="27">
        <f t="shared" si="77"/>
        <v>47424226.885000005</v>
      </c>
      <c r="AK125" s="27">
        <f t="shared" si="78"/>
        <v>67748895.550000012</v>
      </c>
      <c r="AL125" s="27">
        <f t="shared" si="79"/>
        <v>67748895.550000012</v>
      </c>
      <c r="AM125" s="27">
        <f t="shared" si="80"/>
        <v>67748895.550000012</v>
      </c>
      <c r="AN125" s="27">
        <f t="shared" si="81"/>
        <v>67748895.550000012</v>
      </c>
      <c r="AO125" s="27">
        <f t="shared" si="82"/>
        <v>67748895.550000012</v>
      </c>
      <c r="AP125" s="91">
        <v>0.50435846832197817</v>
      </c>
      <c r="AQ125" s="91">
        <v>0.46991464047737752</v>
      </c>
      <c r="AR125" s="91">
        <v>0.54455166330727101</v>
      </c>
      <c r="AS125" s="91">
        <v>0.68869228476477917</v>
      </c>
      <c r="AT125" s="91">
        <v>0.78416684405807557</v>
      </c>
      <c r="AU125" s="91">
        <v>0.82817599772856554</v>
      </c>
      <c r="AV125" s="30">
        <v>0</v>
      </c>
      <c r="AW125" s="30">
        <v>0</v>
      </c>
      <c r="AX125" s="27">
        <f t="shared" si="63"/>
        <v>10250918.757031104</v>
      </c>
      <c r="AY125" s="27">
        <f t="shared" si="64"/>
        <v>22285338.52658236</v>
      </c>
      <c r="AZ125" s="27">
        <f t="shared" si="65"/>
        <v>36892773.758983076</v>
      </c>
      <c r="BA125" s="27">
        <f t="shared" si="66"/>
        <v>46658141.666619889</v>
      </c>
      <c r="BB125" s="27">
        <f t="shared" si="67"/>
        <v>53126437.61186371</v>
      </c>
      <c r="BC125" s="27">
        <f t="shared" si="68"/>
        <v>56108009.167129636</v>
      </c>
      <c r="BD125" s="27">
        <f t="shared" si="100"/>
        <v>67748895</v>
      </c>
      <c r="BM125" s="42"/>
      <c r="BN125" s="42"/>
      <c r="BO125" s="42"/>
      <c r="BP125" s="42"/>
      <c r="BQ125" s="42"/>
      <c r="BR125" s="42"/>
      <c r="BS125" s="42"/>
    </row>
    <row r="126" spans="1:71" ht="24.95" customHeight="1" x14ac:dyDescent="0.2">
      <c r="A126" s="1" t="s">
        <v>958</v>
      </c>
      <c r="B126" s="1">
        <v>4</v>
      </c>
      <c r="C126" s="7" t="s">
        <v>93</v>
      </c>
      <c r="D126" s="5" t="s">
        <v>94</v>
      </c>
      <c r="E126" s="7" t="s">
        <v>95</v>
      </c>
      <c r="F126" s="4" t="s">
        <v>96</v>
      </c>
      <c r="G126" s="4" t="s">
        <v>551</v>
      </c>
      <c r="H126" s="4" t="s">
        <v>552</v>
      </c>
      <c r="I126" s="4" t="s">
        <v>553</v>
      </c>
      <c r="J126" s="1" t="s">
        <v>138</v>
      </c>
      <c r="K126" s="4" t="s">
        <v>139</v>
      </c>
      <c r="L126" s="4" t="str">
        <f t="shared" si="97"/>
        <v xml:space="preserve">4.2.1.6.Profesionālās izglītības iestāžu un koledžu mācību vide nozarēm aktuālo prasmju apguvei </v>
      </c>
      <c r="M126" s="4" t="s">
        <v>569</v>
      </c>
      <c r="N126" s="4" t="s">
        <v>570</v>
      </c>
      <c r="O126" s="4" t="s">
        <v>571</v>
      </c>
      <c r="P126" s="5">
        <v>1</v>
      </c>
      <c r="Q126" s="5" t="str">
        <f t="shared" si="98"/>
        <v>4.2.1.6.1</v>
      </c>
      <c r="R126" s="1" t="s">
        <v>43</v>
      </c>
      <c r="S126" s="8">
        <v>25530153</v>
      </c>
      <c r="T126" s="8">
        <v>30035475</v>
      </c>
      <c r="U126" s="8">
        <v>4505322</v>
      </c>
      <c r="V126" s="50">
        <f t="shared" si="91"/>
        <v>0.84999997502952762</v>
      </c>
      <c r="W126" s="40"/>
      <c r="X126" s="90">
        <v>546987</v>
      </c>
      <c r="Y126" s="90">
        <v>3003547</v>
      </c>
      <c r="Z126" s="90">
        <v>6007095</v>
      </c>
      <c r="AA126" s="90">
        <v>12014191</v>
      </c>
      <c r="AB126" s="90">
        <v>6007094</v>
      </c>
      <c r="AC126" s="90">
        <v>2456561</v>
      </c>
      <c r="AD126" s="90">
        <v>0</v>
      </c>
      <c r="AE126" s="90">
        <v>0</v>
      </c>
      <c r="AF126" s="27">
        <f t="shared" si="99"/>
        <v>30035475</v>
      </c>
      <c r="AG126" s="27">
        <f t="shared" si="76"/>
        <v>0</v>
      </c>
      <c r="AH126" s="27">
        <f t="shared" si="95"/>
        <v>546987</v>
      </c>
      <c r="AI126" s="27">
        <f t="shared" si="96"/>
        <v>3550534</v>
      </c>
      <c r="AJ126" s="27">
        <f t="shared" si="77"/>
        <v>9557629</v>
      </c>
      <c r="AK126" s="27">
        <f t="shared" si="78"/>
        <v>21571820</v>
      </c>
      <c r="AL126" s="27">
        <f t="shared" si="79"/>
        <v>27578914</v>
      </c>
      <c r="AM126" s="27">
        <f t="shared" si="80"/>
        <v>30035475</v>
      </c>
      <c r="AN126" s="27">
        <f t="shared" si="81"/>
        <v>30035475</v>
      </c>
      <c r="AO126" s="27">
        <f t="shared" si="82"/>
        <v>30035475</v>
      </c>
      <c r="AP126" s="91">
        <v>0.50435846832197817</v>
      </c>
      <c r="AQ126" s="91">
        <v>0.46991464047737752</v>
      </c>
      <c r="AR126" s="91">
        <v>0.54455166330727101</v>
      </c>
      <c r="AS126" s="91">
        <v>0.68869228476477917</v>
      </c>
      <c r="AT126" s="91">
        <v>0.78416684405807557</v>
      </c>
      <c r="AU126" s="91">
        <v>0.82817599772856554</v>
      </c>
      <c r="AV126" s="30">
        <v>0</v>
      </c>
      <c r="AW126" s="30">
        <v>0</v>
      </c>
      <c r="AX126" s="27">
        <f t="shared" si="63"/>
        <v>1790741.8899651065</v>
      </c>
      <c r="AY126" s="27">
        <f t="shared" si="64"/>
        <v>4491269.795351157</v>
      </c>
      <c r="AZ126" s="27">
        <f t="shared" si="65"/>
        <v>11746970.461565055</v>
      </c>
      <c r="BA126" s="27">
        <f t="shared" si="66"/>
        <v>18993385.293991353</v>
      </c>
      <c r="BB126" s="27">
        <f t="shared" si="67"/>
        <v>23552823.640535228</v>
      </c>
      <c r="BC126" s="27">
        <f t="shared" si="68"/>
        <v>24874659.475376386</v>
      </c>
      <c r="BD126" s="27">
        <f t="shared" si="100"/>
        <v>25530153</v>
      </c>
      <c r="BM126" s="42"/>
      <c r="BN126" s="42"/>
      <c r="BO126" s="42"/>
      <c r="BP126" s="42"/>
      <c r="BQ126" s="42"/>
      <c r="BR126" s="42"/>
      <c r="BS126" s="42"/>
    </row>
    <row r="127" spans="1:71" ht="24.95" customHeight="1" x14ac:dyDescent="0.2">
      <c r="A127" s="1" t="s">
        <v>958</v>
      </c>
      <c r="B127" s="1">
        <v>4</v>
      </c>
      <c r="C127" s="7" t="s">
        <v>93</v>
      </c>
      <c r="D127" s="5" t="s">
        <v>94</v>
      </c>
      <c r="E127" s="7" t="s">
        <v>95</v>
      </c>
      <c r="F127" s="4" t="s">
        <v>96</v>
      </c>
      <c r="G127" s="4" t="s">
        <v>551</v>
      </c>
      <c r="H127" s="4" t="s">
        <v>552</v>
      </c>
      <c r="I127" s="4" t="s">
        <v>553</v>
      </c>
      <c r="J127" s="1" t="s">
        <v>138</v>
      </c>
      <c r="K127" s="4" t="s">
        <v>139</v>
      </c>
      <c r="L127" s="4" t="str">
        <f t="shared" si="97"/>
        <v xml:space="preserve">4.2.1.6.Profesionālās izglītības iestāžu un koledžu mācību vide nozarēm aktuālo prasmju apguvei </v>
      </c>
      <c r="M127" s="4" t="s">
        <v>569</v>
      </c>
      <c r="N127" s="4" t="s">
        <v>570</v>
      </c>
      <c r="O127" s="4" t="s">
        <v>571</v>
      </c>
      <c r="P127" s="5">
        <v>2</v>
      </c>
      <c r="Q127" s="5" t="str">
        <f t="shared" si="98"/>
        <v>4.2.1.6.2</v>
      </c>
      <c r="R127" s="1" t="s">
        <v>43</v>
      </c>
      <c r="S127" s="8">
        <v>7395000</v>
      </c>
      <c r="T127" s="8">
        <v>8700000</v>
      </c>
      <c r="U127" s="8">
        <v>1305000</v>
      </c>
      <c r="V127" s="50">
        <f t="shared" si="91"/>
        <v>0.85</v>
      </c>
      <c r="W127" s="40"/>
      <c r="X127" s="90">
        <v>0</v>
      </c>
      <c r="Y127" s="90">
        <v>870000</v>
      </c>
      <c r="Z127" s="90">
        <v>1740000</v>
      </c>
      <c r="AA127" s="90">
        <v>3480000</v>
      </c>
      <c r="AB127" s="90">
        <v>1740000</v>
      </c>
      <c r="AC127" s="90">
        <v>870000</v>
      </c>
      <c r="AD127" s="90">
        <v>0</v>
      </c>
      <c r="AE127" s="90">
        <v>0</v>
      </c>
      <c r="AF127" s="27">
        <f t="shared" si="99"/>
        <v>8700000</v>
      </c>
      <c r="AG127" s="27">
        <f t="shared" si="76"/>
        <v>0</v>
      </c>
      <c r="AH127" s="27">
        <f t="shared" si="95"/>
        <v>0</v>
      </c>
      <c r="AI127" s="27">
        <f t="shared" si="96"/>
        <v>870000</v>
      </c>
      <c r="AJ127" s="27">
        <f t="shared" si="77"/>
        <v>2610000</v>
      </c>
      <c r="AK127" s="27">
        <f t="shared" si="78"/>
        <v>6090000</v>
      </c>
      <c r="AL127" s="27">
        <f t="shared" si="79"/>
        <v>7830000</v>
      </c>
      <c r="AM127" s="27">
        <f t="shared" si="80"/>
        <v>8700000</v>
      </c>
      <c r="AN127" s="27">
        <f t="shared" si="81"/>
        <v>8700000</v>
      </c>
      <c r="AO127" s="27">
        <f t="shared" si="82"/>
        <v>8700000</v>
      </c>
      <c r="AP127" s="91">
        <v>0.50435846832197817</v>
      </c>
      <c r="AQ127" s="91">
        <v>0.46991464047737752</v>
      </c>
      <c r="AR127" s="91">
        <v>0.54455166330727101</v>
      </c>
      <c r="AS127" s="91">
        <v>0.68869228476477917</v>
      </c>
      <c r="AT127" s="91">
        <v>0.78416684405807557</v>
      </c>
      <c r="AU127" s="91">
        <v>0.82817599772856554</v>
      </c>
      <c r="AV127" s="30">
        <v>0</v>
      </c>
      <c r="AW127" s="30">
        <v>0</v>
      </c>
      <c r="AX127" s="27">
        <f t="shared" si="63"/>
        <v>438791.86744012102</v>
      </c>
      <c r="AY127" s="27">
        <f t="shared" si="64"/>
        <v>1226477.2116459552</v>
      </c>
      <c r="AZ127" s="27">
        <f t="shared" si="65"/>
        <v>3316319.6295412802</v>
      </c>
      <c r="BA127" s="27">
        <f t="shared" si="66"/>
        <v>5392460.5897082211</v>
      </c>
      <c r="BB127" s="27">
        <f t="shared" si="67"/>
        <v>6822251.5433052573</v>
      </c>
      <c r="BC127" s="27">
        <f t="shared" si="68"/>
        <v>7205131.1802385198</v>
      </c>
      <c r="BD127" s="27">
        <f t="shared" si="100"/>
        <v>7395000</v>
      </c>
      <c r="BM127" s="42"/>
      <c r="BN127" s="42"/>
      <c r="BO127" s="42"/>
      <c r="BP127" s="42"/>
      <c r="BQ127" s="42"/>
      <c r="BR127" s="42"/>
      <c r="BS127" s="42"/>
    </row>
    <row r="128" spans="1:71" ht="24.95" customHeight="1" x14ac:dyDescent="0.2">
      <c r="A128" s="1" t="s">
        <v>958</v>
      </c>
      <c r="B128" s="1">
        <v>4</v>
      </c>
      <c r="C128" s="7" t="s">
        <v>93</v>
      </c>
      <c r="D128" s="5" t="s">
        <v>94</v>
      </c>
      <c r="E128" s="7" t="s">
        <v>95</v>
      </c>
      <c r="F128" s="4" t="s">
        <v>96</v>
      </c>
      <c r="G128" s="4" t="s">
        <v>551</v>
      </c>
      <c r="H128" s="4" t="s">
        <v>552</v>
      </c>
      <c r="I128" s="4" t="s">
        <v>553</v>
      </c>
      <c r="J128" s="1" t="s">
        <v>138</v>
      </c>
      <c r="K128" s="4" t="s">
        <v>139</v>
      </c>
      <c r="L128" s="4" t="str">
        <f t="shared" si="97"/>
        <v xml:space="preserve">4.2.1.6.Profesionālās izglītības iestāžu un koledžu mācību vide nozarēm aktuālo prasmju apguvei </v>
      </c>
      <c r="M128" s="4" t="s">
        <v>139</v>
      </c>
      <c r="N128" s="4" t="s">
        <v>570</v>
      </c>
      <c r="O128" s="4" t="s">
        <v>571</v>
      </c>
      <c r="P128" s="5">
        <v>3</v>
      </c>
      <c r="Q128" s="5" t="str">
        <f t="shared" si="98"/>
        <v>4.2.1.6.3</v>
      </c>
      <c r="R128" s="1" t="s">
        <v>43</v>
      </c>
      <c r="S128" s="8">
        <v>7646510</v>
      </c>
      <c r="T128" s="8">
        <v>8995895</v>
      </c>
      <c r="U128" s="8">
        <v>1349385</v>
      </c>
      <c r="V128" s="50">
        <f t="shared" si="91"/>
        <v>0.84999991662864005</v>
      </c>
      <c r="W128" s="40"/>
      <c r="X128" s="90">
        <v>0</v>
      </c>
      <c r="Y128" s="90">
        <v>899589</v>
      </c>
      <c r="Z128" s="90">
        <v>1799179</v>
      </c>
      <c r="AA128" s="90">
        <v>3598358</v>
      </c>
      <c r="AB128" s="90">
        <v>1799180</v>
      </c>
      <c r="AC128" s="90">
        <v>899589</v>
      </c>
      <c r="AD128" s="90">
        <v>0</v>
      </c>
      <c r="AE128" s="90">
        <v>0</v>
      </c>
      <c r="AF128" s="27">
        <f t="shared" si="99"/>
        <v>8995895</v>
      </c>
      <c r="AG128" s="27">
        <f t="shared" si="76"/>
        <v>0</v>
      </c>
      <c r="AH128" s="27">
        <f t="shared" si="95"/>
        <v>0</v>
      </c>
      <c r="AI128" s="27">
        <f t="shared" si="96"/>
        <v>899589</v>
      </c>
      <c r="AJ128" s="27">
        <f t="shared" si="77"/>
        <v>2698768</v>
      </c>
      <c r="AK128" s="27">
        <f t="shared" si="78"/>
        <v>6297126</v>
      </c>
      <c r="AL128" s="27">
        <f t="shared" si="79"/>
        <v>8096306</v>
      </c>
      <c r="AM128" s="27">
        <f t="shared" si="80"/>
        <v>8995895</v>
      </c>
      <c r="AN128" s="27">
        <f t="shared" si="81"/>
        <v>8995895</v>
      </c>
      <c r="AO128" s="27">
        <f t="shared" si="82"/>
        <v>8995895</v>
      </c>
      <c r="AP128" s="91">
        <v>0.50435846832197817</v>
      </c>
      <c r="AQ128" s="91">
        <v>0.46991464047737752</v>
      </c>
      <c r="AR128" s="91">
        <v>0.54455166330727101</v>
      </c>
      <c r="AS128" s="91">
        <v>0.68869228476477917</v>
      </c>
      <c r="AT128" s="91">
        <v>0.78416684405807557</v>
      </c>
      <c r="AU128" s="91">
        <v>0.82817599772856554</v>
      </c>
      <c r="AV128" s="30">
        <v>0</v>
      </c>
      <c r="AW128" s="30">
        <v>0</v>
      </c>
      <c r="AX128" s="27">
        <f t="shared" si="63"/>
        <v>453715.33015930001</v>
      </c>
      <c r="AY128" s="27">
        <f t="shared" si="64"/>
        <v>1268190.5944518512</v>
      </c>
      <c r="AZ128" s="27">
        <f t="shared" si="65"/>
        <v>3429110.4373554625</v>
      </c>
      <c r="BA128" s="27">
        <f t="shared" si="66"/>
        <v>5575863.4772947906</v>
      </c>
      <c r="BB128" s="27">
        <f t="shared" si="67"/>
        <v>7054282.5916278213</v>
      </c>
      <c r="BC128" s="27">
        <f t="shared" si="68"/>
        <v>7450184.3170864144</v>
      </c>
      <c r="BD128" s="27">
        <f t="shared" si="100"/>
        <v>7646510</v>
      </c>
      <c r="BM128" s="42"/>
      <c r="BN128" s="42"/>
      <c r="BO128" s="42"/>
      <c r="BP128" s="42"/>
      <c r="BQ128" s="42"/>
      <c r="BR128" s="42"/>
      <c r="BS128" s="42"/>
    </row>
    <row r="129" spans="1:71" ht="24.95" customHeight="1" x14ac:dyDescent="0.2">
      <c r="A129" s="93" t="s">
        <v>958</v>
      </c>
      <c r="B129" s="93">
        <v>4</v>
      </c>
      <c r="C129" s="94" t="s">
        <v>93</v>
      </c>
      <c r="D129" s="95" t="s">
        <v>94</v>
      </c>
      <c r="E129" s="94" t="s">
        <v>95</v>
      </c>
      <c r="F129" s="95" t="s">
        <v>96</v>
      </c>
      <c r="G129" s="95" t="s">
        <v>551</v>
      </c>
      <c r="H129" s="95" t="s">
        <v>552</v>
      </c>
      <c r="I129" s="95" t="s">
        <v>553</v>
      </c>
      <c r="J129" s="93" t="s">
        <v>138</v>
      </c>
      <c r="K129" s="95" t="s">
        <v>139</v>
      </c>
      <c r="L129" s="95" t="s">
        <v>1078</v>
      </c>
      <c r="M129" s="95" t="s">
        <v>139</v>
      </c>
      <c r="N129" s="95" t="s">
        <v>570</v>
      </c>
      <c r="O129" s="95" t="s">
        <v>571</v>
      </c>
      <c r="P129" s="95"/>
      <c r="Q129" s="95" t="s">
        <v>1079</v>
      </c>
      <c r="R129" s="93" t="s">
        <v>1071</v>
      </c>
      <c r="S129" s="106"/>
      <c r="T129" s="106"/>
      <c r="U129" s="106"/>
      <c r="V129" s="98"/>
      <c r="W129" s="107" t="s">
        <v>1080</v>
      </c>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9"/>
      <c r="AV129" s="100"/>
      <c r="AW129" s="100"/>
      <c r="AX129" s="99">
        <v>1194518.5999999999</v>
      </c>
      <c r="AY129" s="99">
        <v>1194518.5999999999</v>
      </c>
      <c r="AZ129" s="99">
        <v>1194518.5999999999</v>
      </c>
      <c r="BA129" s="99">
        <v>1194518.6000000001</v>
      </c>
      <c r="BB129" s="99">
        <v>1194518.6000000001</v>
      </c>
      <c r="BC129" s="99">
        <v>1194518.6000000001</v>
      </c>
      <c r="BD129" s="99"/>
      <c r="BM129" s="42"/>
      <c r="BN129" s="42"/>
      <c r="BO129" s="42"/>
      <c r="BP129" s="42"/>
      <c r="BQ129" s="42"/>
      <c r="BR129" s="42"/>
      <c r="BS129" s="42"/>
    </row>
    <row r="130" spans="1:71" ht="24.95" customHeight="1" x14ac:dyDescent="0.2">
      <c r="A130" s="1" t="s">
        <v>964</v>
      </c>
      <c r="B130" s="1">
        <v>4</v>
      </c>
      <c r="C130" s="7" t="s">
        <v>93</v>
      </c>
      <c r="D130" s="5" t="s">
        <v>94</v>
      </c>
      <c r="E130" s="7" t="s">
        <v>95</v>
      </c>
      <c r="F130" s="4" t="s">
        <v>96</v>
      </c>
      <c r="G130" s="4" t="s">
        <v>551</v>
      </c>
      <c r="H130" s="4" t="s">
        <v>552</v>
      </c>
      <c r="I130" s="4" t="s">
        <v>553</v>
      </c>
      <c r="J130" s="10" t="s">
        <v>356</v>
      </c>
      <c r="K130" s="4" t="s">
        <v>357</v>
      </c>
      <c r="L130" s="4" t="str">
        <f t="shared" si="97"/>
        <v>4.2.1.7.Pirmsskolas izglītības infrastruktūras attīstība</v>
      </c>
      <c r="M130" s="4" t="s">
        <v>572</v>
      </c>
      <c r="N130" s="4" t="s">
        <v>573</v>
      </c>
      <c r="O130" s="4" t="s">
        <v>574</v>
      </c>
      <c r="P130" s="5" t="s">
        <v>42</v>
      </c>
      <c r="Q130" s="5" t="str">
        <f t="shared" si="98"/>
        <v>4.2.1.7._</v>
      </c>
      <c r="R130" s="1" t="s">
        <v>43</v>
      </c>
      <c r="S130" s="13">
        <v>25882500</v>
      </c>
      <c r="T130" s="13">
        <v>30450000</v>
      </c>
      <c r="U130" s="13">
        <v>4567500</v>
      </c>
      <c r="V130" s="50">
        <f t="shared" si="91"/>
        <v>0.85</v>
      </c>
      <c r="W130" s="40"/>
      <c r="X130" s="90">
        <v>0</v>
      </c>
      <c r="Y130" s="90">
        <v>3882376</v>
      </c>
      <c r="Z130" s="90">
        <v>5176500</v>
      </c>
      <c r="AA130" s="90">
        <v>11741299</v>
      </c>
      <c r="AB130" s="90">
        <v>3082325.75</v>
      </c>
      <c r="AC130" s="90">
        <v>999999.75</v>
      </c>
      <c r="AD130" s="90">
        <v>999999.75</v>
      </c>
      <c r="AE130" s="90">
        <v>-0.25</v>
      </c>
      <c r="AF130" s="27">
        <f t="shared" si="99"/>
        <v>25882500</v>
      </c>
      <c r="AG130" s="27">
        <f t="shared" si="76"/>
        <v>0</v>
      </c>
      <c r="AH130" s="27">
        <f t="shared" si="95"/>
        <v>0</v>
      </c>
      <c r="AI130" s="27">
        <f t="shared" si="96"/>
        <v>3882376</v>
      </c>
      <c r="AJ130" s="27">
        <f t="shared" si="77"/>
        <v>9058876</v>
      </c>
      <c r="AK130" s="27">
        <f t="shared" si="78"/>
        <v>20800175</v>
      </c>
      <c r="AL130" s="27">
        <f t="shared" si="79"/>
        <v>23882500.75</v>
      </c>
      <c r="AM130" s="27">
        <f t="shared" si="80"/>
        <v>24882500.5</v>
      </c>
      <c r="AN130" s="27">
        <f t="shared" si="81"/>
        <v>25882500.25</v>
      </c>
      <c r="AO130" s="27">
        <f t="shared" si="82"/>
        <v>25882500</v>
      </c>
      <c r="AP130" s="91">
        <f>S130/AF130</f>
        <v>1</v>
      </c>
      <c r="AQ130" s="91">
        <f>S130/AF130</f>
        <v>1</v>
      </c>
      <c r="AR130" s="91">
        <f>S130/AF130</f>
        <v>1</v>
      </c>
      <c r="AS130" s="91">
        <f>S130/AF130</f>
        <v>1</v>
      </c>
      <c r="AT130" s="91">
        <f>S130/AF130</f>
        <v>1</v>
      </c>
      <c r="AU130" s="91">
        <f>S130/AF130</f>
        <v>1</v>
      </c>
      <c r="AV130" s="30">
        <v>0</v>
      </c>
      <c r="AW130" s="30">
        <v>0</v>
      </c>
      <c r="AX130" s="27">
        <f t="shared" si="63"/>
        <v>3882376</v>
      </c>
      <c r="AY130" s="27">
        <f t="shared" si="64"/>
        <v>9058876</v>
      </c>
      <c r="AZ130" s="27">
        <f t="shared" si="65"/>
        <v>20800175</v>
      </c>
      <c r="BA130" s="27">
        <f t="shared" si="66"/>
        <v>23882500.75</v>
      </c>
      <c r="BB130" s="27">
        <f t="shared" si="67"/>
        <v>24882500.5</v>
      </c>
      <c r="BC130" s="27">
        <f t="shared" si="68"/>
        <v>25882500</v>
      </c>
      <c r="BD130" s="27">
        <f t="shared" si="100"/>
        <v>25882500</v>
      </c>
      <c r="BM130" s="42"/>
      <c r="BN130" s="42"/>
      <c r="BO130" s="42"/>
      <c r="BP130" s="42"/>
      <c r="BQ130" s="42"/>
      <c r="BR130" s="42"/>
      <c r="BS130" s="42"/>
    </row>
    <row r="131" spans="1:71" ht="24.95" customHeight="1" x14ac:dyDescent="0.2">
      <c r="A131" s="1" t="s">
        <v>958</v>
      </c>
      <c r="B131" s="1">
        <v>4</v>
      </c>
      <c r="C131" s="7" t="s">
        <v>93</v>
      </c>
      <c r="D131" s="5" t="s">
        <v>94</v>
      </c>
      <c r="E131" s="7" t="s">
        <v>95</v>
      </c>
      <c r="F131" s="4" t="s">
        <v>96</v>
      </c>
      <c r="G131" s="4" t="s">
        <v>551</v>
      </c>
      <c r="H131" s="4" t="s">
        <v>552</v>
      </c>
      <c r="I131" s="4" t="s">
        <v>553</v>
      </c>
      <c r="J131" s="10" t="s">
        <v>140</v>
      </c>
      <c r="K131" s="4" t="s">
        <v>141</v>
      </c>
      <c r="L131" s="4" t="str">
        <f t="shared" si="97"/>
        <v>4.2.1.8. Augstskolu studiju vides modernizācija</v>
      </c>
      <c r="M131" s="4" t="s">
        <v>575</v>
      </c>
      <c r="N131" s="4" t="s">
        <v>576</v>
      </c>
      <c r="O131" s="4" t="s">
        <v>577</v>
      </c>
      <c r="P131" s="5" t="s">
        <v>42</v>
      </c>
      <c r="Q131" s="5" t="str">
        <f t="shared" si="98"/>
        <v>4.2.1.8. _</v>
      </c>
      <c r="R131" s="1" t="s">
        <v>43</v>
      </c>
      <c r="S131" s="8">
        <v>28126500</v>
      </c>
      <c r="T131" s="8">
        <v>33090000</v>
      </c>
      <c r="U131" s="8">
        <v>4963500</v>
      </c>
      <c r="V131" s="50">
        <f t="shared" si="91"/>
        <v>0.85</v>
      </c>
      <c r="W131" s="40"/>
      <c r="X131" s="90">
        <v>0</v>
      </c>
      <c r="Y131" s="90">
        <v>0</v>
      </c>
      <c r="Z131" s="90">
        <v>3309000</v>
      </c>
      <c r="AA131" s="90">
        <v>9927000</v>
      </c>
      <c r="AB131" s="90">
        <v>8272500</v>
      </c>
      <c r="AC131" s="90">
        <v>4963500</v>
      </c>
      <c r="AD131" s="90">
        <v>6618000</v>
      </c>
      <c r="AE131" s="90">
        <v>0</v>
      </c>
      <c r="AF131" s="27">
        <f t="shared" si="99"/>
        <v>33090000</v>
      </c>
      <c r="AG131" s="27">
        <f t="shared" si="76"/>
        <v>0</v>
      </c>
      <c r="AH131" s="27">
        <f t="shared" si="95"/>
        <v>0</v>
      </c>
      <c r="AI131" s="27">
        <f t="shared" si="96"/>
        <v>0</v>
      </c>
      <c r="AJ131" s="27">
        <f t="shared" si="77"/>
        <v>3309000</v>
      </c>
      <c r="AK131" s="27">
        <f t="shared" si="78"/>
        <v>13236000</v>
      </c>
      <c r="AL131" s="27">
        <f t="shared" si="79"/>
        <v>21508500</v>
      </c>
      <c r="AM131" s="27">
        <f t="shared" si="80"/>
        <v>26472000</v>
      </c>
      <c r="AN131" s="27">
        <f t="shared" si="81"/>
        <v>33090000</v>
      </c>
      <c r="AO131" s="27">
        <f t="shared" si="82"/>
        <v>33090000</v>
      </c>
      <c r="AP131" s="91">
        <v>0.50435846832197817</v>
      </c>
      <c r="AQ131" s="91">
        <v>0.46991464047737752</v>
      </c>
      <c r="AR131" s="91">
        <v>0.54455166330727101</v>
      </c>
      <c r="AS131" s="91">
        <v>0.68869228476477917</v>
      </c>
      <c r="AT131" s="91">
        <v>0.78416684405807557</v>
      </c>
      <c r="AU131" s="91">
        <v>0.82817599772856554</v>
      </c>
      <c r="AV131" s="30">
        <v>0</v>
      </c>
      <c r="AW131" s="30">
        <v>0</v>
      </c>
      <c r="AX131" s="27">
        <f t="shared" si="63"/>
        <v>0</v>
      </c>
      <c r="AY131" s="27">
        <f t="shared" si="64"/>
        <v>1554947.5453396423</v>
      </c>
      <c r="AZ131" s="27">
        <f t="shared" si="65"/>
        <v>7207685.8155350387</v>
      </c>
      <c r="BA131" s="27">
        <f t="shared" si="66"/>
        <v>14812738.006863253</v>
      </c>
      <c r="BB131" s="27">
        <f t="shared" si="67"/>
        <v>20758464.695905376</v>
      </c>
      <c r="BC131" s="27">
        <f t="shared" si="68"/>
        <v>27404343.764838234</v>
      </c>
      <c r="BD131" s="27">
        <f t="shared" si="100"/>
        <v>28126500</v>
      </c>
      <c r="BM131" s="42"/>
      <c r="BN131" s="42"/>
      <c r="BO131" s="42"/>
      <c r="BP131" s="42"/>
      <c r="BQ131" s="42"/>
      <c r="BR131" s="42"/>
      <c r="BS131" s="42"/>
    </row>
    <row r="132" spans="1:71" ht="24.95" customHeight="1" x14ac:dyDescent="0.2">
      <c r="A132" s="1" t="s">
        <v>958</v>
      </c>
      <c r="B132" s="1">
        <v>4</v>
      </c>
      <c r="C132" s="7" t="s">
        <v>93</v>
      </c>
      <c r="D132" s="5" t="s">
        <v>94</v>
      </c>
      <c r="E132" s="7" t="s">
        <v>98</v>
      </c>
      <c r="F132" s="4" t="s">
        <v>99</v>
      </c>
      <c r="G132" s="4" t="s">
        <v>578</v>
      </c>
      <c r="H132" s="4" t="s">
        <v>579</v>
      </c>
      <c r="I132" s="4" t="s">
        <v>580</v>
      </c>
      <c r="J132" s="1" t="s">
        <v>142</v>
      </c>
      <c r="K132" s="4" t="s">
        <v>143</v>
      </c>
      <c r="L132" s="4" t="str">
        <f t="shared" si="97"/>
        <v>4.2.2.1.Kvalitatīvas un mūsdienīgas izglītības īstenošana pirmsskolas izglītības pakāpē</v>
      </c>
      <c r="M132" s="4" t="s">
        <v>587</v>
      </c>
      <c r="N132" s="4" t="s">
        <v>588</v>
      </c>
      <c r="O132" s="4" t="s">
        <v>589</v>
      </c>
      <c r="P132" s="5" t="s">
        <v>42</v>
      </c>
      <c r="Q132" s="5" t="str">
        <f t="shared" si="98"/>
        <v>4.2.2.1._</v>
      </c>
      <c r="R132" s="1" t="s">
        <v>991</v>
      </c>
      <c r="S132" s="8">
        <v>5205488</v>
      </c>
      <c r="T132" s="8">
        <v>6124104</v>
      </c>
      <c r="U132" s="8">
        <v>918616</v>
      </c>
      <c r="V132" s="50">
        <f t="shared" si="91"/>
        <v>0.84999993468432278</v>
      </c>
      <c r="W132" s="40"/>
      <c r="X132" s="90">
        <v>0</v>
      </c>
      <c r="Y132" s="90">
        <v>780823.26</v>
      </c>
      <c r="Z132" s="90">
        <v>1041097.68</v>
      </c>
      <c r="AA132" s="90">
        <v>1301372.0999999999</v>
      </c>
      <c r="AB132" s="90">
        <v>1821920.94</v>
      </c>
      <c r="AC132" s="90">
        <v>260274.42</v>
      </c>
      <c r="AD132" s="90">
        <v>0</v>
      </c>
      <c r="AE132" s="90">
        <v>0</v>
      </c>
      <c r="AF132" s="27">
        <f t="shared" si="99"/>
        <v>5205488.4000000004</v>
      </c>
      <c r="AG132" s="27">
        <f t="shared" si="76"/>
        <v>0</v>
      </c>
      <c r="AH132" s="27">
        <f t="shared" si="95"/>
        <v>0</v>
      </c>
      <c r="AI132" s="27">
        <f t="shared" si="96"/>
        <v>780823.26</v>
      </c>
      <c r="AJ132" s="27">
        <f t="shared" si="77"/>
        <v>1821920.94</v>
      </c>
      <c r="AK132" s="27">
        <f t="shared" si="78"/>
        <v>3123293.04</v>
      </c>
      <c r="AL132" s="27">
        <f t="shared" si="79"/>
        <v>4945213.9800000004</v>
      </c>
      <c r="AM132" s="27">
        <f t="shared" si="80"/>
        <v>5205488.4000000004</v>
      </c>
      <c r="AN132" s="27">
        <f t="shared" si="81"/>
        <v>5205488.4000000004</v>
      </c>
      <c r="AO132" s="27">
        <f t="shared" si="82"/>
        <v>5205488.4000000004</v>
      </c>
      <c r="AP132" s="91">
        <v>0.29106191834965883</v>
      </c>
      <c r="AQ132" s="91">
        <v>0.40436315825710356</v>
      </c>
      <c r="AR132" s="91">
        <v>0.60650226896698989</v>
      </c>
      <c r="AS132" s="91">
        <v>0.65733521485301716</v>
      </c>
      <c r="AT132" s="91">
        <v>0.75490697908230242</v>
      </c>
      <c r="AU132" s="91">
        <v>0.81219440508640406</v>
      </c>
      <c r="AV132" s="30">
        <v>0</v>
      </c>
      <c r="AW132" s="30">
        <v>0</v>
      </c>
      <c r="AX132" s="27">
        <f t="shared" si="63"/>
        <v>227267.91594763444</v>
      </c>
      <c r="AY132" s="27">
        <f t="shared" si="64"/>
        <v>736717.70539315091</v>
      </c>
      <c r="AZ132" s="27">
        <f t="shared" si="65"/>
        <v>1894284.3154088075</v>
      </c>
      <c r="BA132" s="27">
        <f t="shared" si="66"/>
        <v>3250663.2940374445</v>
      </c>
      <c r="BB132" s="27">
        <f t="shared" si="67"/>
        <v>3929659.5226919684</v>
      </c>
      <c r="BC132" s="27">
        <f t="shared" si="68"/>
        <v>4227868.5542221777</v>
      </c>
      <c r="BD132" s="27">
        <f t="shared" si="100"/>
        <v>5205488</v>
      </c>
      <c r="BM132" s="42"/>
      <c r="BN132" s="42"/>
      <c r="BO132" s="42"/>
      <c r="BP132" s="42"/>
      <c r="BQ132" s="42"/>
      <c r="BR132" s="42"/>
      <c r="BS132" s="42"/>
    </row>
    <row r="133" spans="1:71" ht="24.95" customHeight="1" x14ac:dyDescent="0.2">
      <c r="A133" s="1" t="s">
        <v>958</v>
      </c>
      <c r="B133" s="1">
        <v>4</v>
      </c>
      <c r="C133" s="7" t="s">
        <v>93</v>
      </c>
      <c r="D133" s="5" t="s">
        <v>94</v>
      </c>
      <c r="E133" s="7" t="s">
        <v>98</v>
      </c>
      <c r="F133" s="4" t="s">
        <v>100</v>
      </c>
      <c r="G133" s="4" t="s">
        <v>578</v>
      </c>
      <c r="H133" s="4" t="s">
        <v>579</v>
      </c>
      <c r="I133" s="4" t="s">
        <v>580</v>
      </c>
      <c r="J133" s="1" t="s">
        <v>160</v>
      </c>
      <c r="K133" s="4" t="s">
        <v>161</v>
      </c>
      <c r="L133" s="4" t="str">
        <f t="shared" si="97"/>
        <v>4.2.2.10.Akadēmiskās karjeras sistēmas reformas ieviešana</v>
      </c>
      <c r="M133" s="4" t="s">
        <v>614</v>
      </c>
      <c r="N133" s="4" t="s">
        <v>615</v>
      </c>
      <c r="O133" s="4" t="s">
        <v>616</v>
      </c>
      <c r="P133" s="5" t="s">
        <v>42</v>
      </c>
      <c r="Q133" s="5" t="str">
        <f t="shared" si="98"/>
        <v>4.2.2.10._</v>
      </c>
      <c r="R133" s="1" t="s">
        <v>991</v>
      </c>
      <c r="S133" s="8">
        <v>12016875</v>
      </c>
      <c r="T133" s="8">
        <v>14137500</v>
      </c>
      <c r="U133" s="8">
        <v>2120625</v>
      </c>
      <c r="V133" s="50">
        <f t="shared" si="91"/>
        <v>0.85</v>
      </c>
      <c r="W133" s="40"/>
      <c r="X133" s="90">
        <v>0</v>
      </c>
      <c r="Y133" s="90">
        <v>1413750</v>
      </c>
      <c r="Z133" s="90">
        <v>5655000</v>
      </c>
      <c r="AA133" s="90">
        <v>5655000</v>
      </c>
      <c r="AB133" s="90">
        <v>1413750</v>
      </c>
      <c r="AC133" s="90">
        <v>0</v>
      </c>
      <c r="AD133" s="90">
        <v>0</v>
      </c>
      <c r="AE133" s="90">
        <v>0</v>
      </c>
      <c r="AF133" s="27">
        <f t="shared" si="99"/>
        <v>14137500</v>
      </c>
      <c r="AG133" s="27">
        <f t="shared" si="76"/>
        <v>0</v>
      </c>
      <c r="AH133" s="27">
        <f t="shared" si="95"/>
        <v>0</v>
      </c>
      <c r="AI133" s="27">
        <f t="shared" si="96"/>
        <v>1413750</v>
      </c>
      <c r="AJ133" s="27">
        <f t="shared" si="77"/>
        <v>7068750</v>
      </c>
      <c r="AK133" s="27">
        <f t="shared" si="78"/>
        <v>12723750</v>
      </c>
      <c r="AL133" s="27">
        <f t="shared" si="79"/>
        <v>14137500</v>
      </c>
      <c r="AM133" s="27">
        <f t="shared" si="80"/>
        <v>14137500</v>
      </c>
      <c r="AN133" s="27">
        <f t="shared" si="81"/>
        <v>14137500</v>
      </c>
      <c r="AO133" s="27">
        <f t="shared" si="82"/>
        <v>14137500</v>
      </c>
      <c r="AP133" s="91">
        <v>0.29106191834965883</v>
      </c>
      <c r="AQ133" s="91">
        <v>0.40436315825710356</v>
      </c>
      <c r="AR133" s="91">
        <v>0.60650226896698989</v>
      </c>
      <c r="AS133" s="91">
        <v>0.65733521485301716</v>
      </c>
      <c r="AT133" s="91">
        <v>0.75490697908230242</v>
      </c>
      <c r="AU133" s="91">
        <v>0.81219440508640406</v>
      </c>
      <c r="AV133" s="30">
        <v>0</v>
      </c>
      <c r="AW133" s="30">
        <v>0</v>
      </c>
      <c r="AX133" s="27">
        <f t="shared" si="63"/>
        <v>411488.78706683015</v>
      </c>
      <c r="AY133" s="27">
        <f t="shared" si="64"/>
        <v>2858342.0749299009</v>
      </c>
      <c r="AZ133" s="27">
        <f t="shared" si="65"/>
        <v>7716983.2447687378</v>
      </c>
      <c r="BA133" s="27">
        <f t="shared" si="66"/>
        <v>9293076.5999845304</v>
      </c>
      <c r="BB133" s="27">
        <f t="shared" si="67"/>
        <v>10672497.41677605</v>
      </c>
      <c r="BC133" s="27">
        <f t="shared" si="68"/>
        <v>11482398.401909037</v>
      </c>
      <c r="BD133" s="27">
        <f t="shared" si="100"/>
        <v>12016875</v>
      </c>
      <c r="BM133" s="42"/>
      <c r="BN133" s="42"/>
      <c r="BO133" s="42"/>
      <c r="BP133" s="42"/>
      <c r="BQ133" s="42"/>
      <c r="BR133" s="42"/>
      <c r="BS133" s="42"/>
    </row>
    <row r="134" spans="1:71" ht="24.95" customHeight="1" x14ac:dyDescent="0.2">
      <c r="A134" s="1" t="s">
        <v>958</v>
      </c>
      <c r="B134" s="1">
        <v>4</v>
      </c>
      <c r="C134" s="7" t="s">
        <v>93</v>
      </c>
      <c r="D134" s="5" t="s">
        <v>94</v>
      </c>
      <c r="E134" s="7" t="s">
        <v>98</v>
      </c>
      <c r="F134" s="4" t="s">
        <v>100</v>
      </c>
      <c r="G134" s="4" t="s">
        <v>578</v>
      </c>
      <c r="H134" s="4" t="s">
        <v>579</v>
      </c>
      <c r="I134" s="4" t="s">
        <v>580</v>
      </c>
      <c r="J134" s="1" t="s">
        <v>162</v>
      </c>
      <c r="K134" s="4" t="s">
        <v>163</v>
      </c>
      <c r="L134" s="4" t="str">
        <f t="shared" si="97"/>
        <v>4.2.2.11.Studiju procesa digitalizācija</v>
      </c>
      <c r="M134" s="4" t="s">
        <v>617</v>
      </c>
      <c r="N134" s="4" t="s">
        <v>163</v>
      </c>
      <c r="O134" s="4" t="s">
        <v>617</v>
      </c>
      <c r="P134" s="5" t="s">
        <v>42</v>
      </c>
      <c r="Q134" s="5" t="str">
        <f t="shared" si="98"/>
        <v>4.2.2.11._</v>
      </c>
      <c r="R134" s="1" t="s">
        <v>991</v>
      </c>
      <c r="S134" s="8">
        <v>22185000</v>
      </c>
      <c r="T134" s="8">
        <v>26100000</v>
      </c>
      <c r="U134" s="8">
        <v>3915000</v>
      </c>
      <c r="V134" s="50">
        <f t="shared" si="91"/>
        <v>0.85</v>
      </c>
      <c r="W134" s="40"/>
      <c r="X134" s="90">
        <v>0</v>
      </c>
      <c r="Y134" s="90">
        <v>0</v>
      </c>
      <c r="Z134" s="90">
        <v>5220000</v>
      </c>
      <c r="AA134" s="90">
        <v>7830000</v>
      </c>
      <c r="AB134" s="90">
        <v>6525000</v>
      </c>
      <c r="AC134" s="90">
        <v>6525000</v>
      </c>
      <c r="AD134" s="90">
        <v>0</v>
      </c>
      <c r="AE134" s="90">
        <v>0</v>
      </c>
      <c r="AF134" s="27">
        <f t="shared" si="99"/>
        <v>26100000</v>
      </c>
      <c r="AG134" s="27">
        <f t="shared" si="76"/>
        <v>0</v>
      </c>
      <c r="AH134" s="27">
        <f t="shared" si="95"/>
        <v>0</v>
      </c>
      <c r="AI134" s="27">
        <f t="shared" si="96"/>
        <v>0</v>
      </c>
      <c r="AJ134" s="27">
        <f t="shared" si="77"/>
        <v>5220000</v>
      </c>
      <c r="AK134" s="27">
        <f t="shared" si="78"/>
        <v>13050000</v>
      </c>
      <c r="AL134" s="27">
        <f t="shared" si="79"/>
        <v>19575000</v>
      </c>
      <c r="AM134" s="27">
        <f t="shared" si="80"/>
        <v>26100000</v>
      </c>
      <c r="AN134" s="27">
        <f t="shared" si="81"/>
        <v>26100000</v>
      </c>
      <c r="AO134" s="27">
        <f t="shared" si="82"/>
        <v>26100000</v>
      </c>
      <c r="AP134" s="91">
        <v>0.29106191834965883</v>
      </c>
      <c r="AQ134" s="91">
        <v>0.40436315825710356</v>
      </c>
      <c r="AR134" s="91">
        <v>0.60650226896698989</v>
      </c>
      <c r="AS134" s="91">
        <v>0.65733521485301716</v>
      </c>
      <c r="AT134" s="91">
        <v>0.75490697908230242</v>
      </c>
      <c r="AU134" s="91">
        <v>0.81219440508640406</v>
      </c>
      <c r="AV134" s="30">
        <v>0</v>
      </c>
      <c r="AW134" s="30">
        <v>0</v>
      </c>
      <c r="AX134" s="27">
        <f t="shared" si="63"/>
        <v>0</v>
      </c>
      <c r="AY134" s="27">
        <f t="shared" si="64"/>
        <v>2110775.6861020806</v>
      </c>
      <c r="AZ134" s="27">
        <f t="shared" si="65"/>
        <v>7914854.6100192182</v>
      </c>
      <c r="BA134" s="27">
        <f t="shared" si="66"/>
        <v>12867336.830747811</v>
      </c>
      <c r="BB134" s="27">
        <f t="shared" si="67"/>
        <v>19703072.154048093</v>
      </c>
      <c r="BC134" s="27">
        <f t="shared" si="68"/>
        <v>21198273.972755145</v>
      </c>
      <c r="BD134" s="27">
        <f t="shared" si="100"/>
        <v>22185000</v>
      </c>
      <c r="BM134" s="42"/>
      <c r="BN134" s="42"/>
      <c r="BO134" s="42"/>
      <c r="BP134" s="42"/>
      <c r="BQ134" s="42"/>
      <c r="BR134" s="42"/>
      <c r="BS134" s="42"/>
    </row>
    <row r="135" spans="1:71" ht="24.95" customHeight="1" x14ac:dyDescent="0.2">
      <c r="A135" s="1" t="s">
        <v>958</v>
      </c>
      <c r="B135" s="1">
        <v>4</v>
      </c>
      <c r="C135" s="7" t="s">
        <v>93</v>
      </c>
      <c r="D135" s="5" t="s">
        <v>94</v>
      </c>
      <c r="E135" s="7" t="s">
        <v>98</v>
      </c>
      <c r="F135" s="4" t="s">
        <v>99</v>
      </c>
      <c r="G135" s="4" t="s">
        <v>578</v>
      </c>
      <c r="H135" s="4" t="s">
        <v>579</v>
      </c>
      <c r="I135" s="4" t="s">
        <v>580</v>
      </c>
      <c r="J135" s="1" t="s">
        <v>144</v>
      </c>
      <c r="K135" s="4" t="s">
        <v>145</v>
      </c>
      <c r="L135" s="4" t="str">
        <f t="shared" si="97"/>
        <v>4.2.2.2.Kvalitatīvas un mūsdienīgas izglītības īstenošana pamata un vidējās izglītības pakāpē</v>
      </c>
      <c r="M135" s="4" t="s">
        <v>590</v>
      </c>
      <c r="N135" s="4" t="s">
        <v>591</v>
      </c>
      <c r="O135" s="4" t="s">
        <v>592</v>
      </c>
      <c r="P135" s="5" t="s">
        <v>42</v>
      </c>
      <c r="Q135" s="5" t="str">
        <f t="shared" si="98"/>
        <v>4.2.2.2._</v>
      </c>
      <c r="R135" s="1" t="s">
        <v>991</v>
      </c>
      <c r="S135" s="8">
        <v>41968474</v>
      </c>
      <c r="T135" s="8">
        <v>49374676</v>
      </c>
      <c r="U135" s="8">
        <v>7406202</v>
      </c>
      <c r="V135" s="50">
        <f t="shared" si="91"/>
        <v>0.84999998784802155</v>
      </c>
      <c r="W135" s="40"/>
      <c r="X135" s="90">
        <v>0</v>
      </c>
      <c r="Y135" s="90">
        <v>2098423</v>
      </c>
      <c r="Z135" s="90">
        <v>8393694.9199999999</v>
      </c>
      <c r="AA135" s="90">
        <v>10492118.65</v>
      </c>
      <c r="AB135" s="90">
        <v>14688966.109999998</v>
      </c>
      <c r="AC135" s="90">
        <v>4196848</v>
      </c>
      <c r="AD135" s="90">
        <v>2098424</v>
      </c>
      <c r="AE135" s="90">
        <v>0</v>
      </c>
      <c r="AF135" s="27">
        <f t="shared" si="99"/>
        <v>41968474.68</v>
      </c>
      <c r="AG135" s="27">
        <f t="shared" si="76"/>
        <v>0</v>
      </c>
      <c r="AH135" s="27">
        <f t="shared" si="95"/>
        <v>0</v>
      </c>
      <c r="AI135" s="27">
        <f t="shared" si="96"/>
        <v>2098423</v>
      </c>
      <c r="AJ135" s="27">
        <f t="shared" si="77"/>
        <v>10492117.92</v>
      </c>
      <c r="AK135" s="27">
        <f t="shared" si="78"/>
        <v>20984236.57</v>
      </c>
      <c r="AL135" s="27">
        <f t="shared" si="79"/>
        <v>35673202.68</v>
      </c>
      <c r="AM135" s="27">
        <f t="shared" si="80"/>
        <v>39870050.68</v>
      </c>
      <c r="AN135" s="27">
        <f t="shared" si="81"/>
        <v>41968474.68</v>
      </c>
      <c r="AO135" s="27">
        <f t="shared" si="82"/>
        <v>41968474.68</v>
      </c>
      <c r="AP135" s="91">
        <v>0.29106191834965883</v>
      </c>
      <c r="AQ135" s="91">
        <v>0.40436315825710356</v>
      </c>
      <c r="AR135" s="91">
        <v>0.60650226896698989</v>
      </c>
      <c r="AS135" s="91">
        <v>0.65733521485301716</v>
      </c>
      <c r="AT135" s="91">
        <v>0.75490697908230242</v>
      </c>
      <c r="AU135" s="91">
        <v>0.81219440508640406</v>
      </c>
      <c r="AV135" s="30">
        <v>0</v>
      </c>
      <c r="AW135" s="30">
        <v>0</v>
      </c>
      <c r="AX135" s="27">
        <f t="shared" ref="AX135:AX198" si="101">IF(AI135*AP135&gt;S135,S135,AI135*AP135)</f>
        <v>610771.02388904616</v>
      </c>
      <c r="AY135" s="27">
        <f t="shared" ref="AY135:AY198" si="102">IF(AJ135*AQ135&gt;S135,S135,AJ135*AQ135)</f>
        <v>4242625.9389371518</v>
      </c>
      <c r="AZ135" s="27">
        <f t="shared" ref="AZ135:AZ198" si="103">IF(AK135*AR135&gt;S135,S135,AK135*AR135)</f>
        <v>12726987.092245085</v>
      </c>
      <c r="BA135" s="27">
        <f t="shared" ref="BA135:BA198" si="104">IF(AL135*AS135&gt;S135,S135,AL135*AS135)</f>
        <v>23449252.348153029</v>
      </c>
      <c r="BB135" s="27">
        <f t="shared" ref="BB135:BB198" si="105">IF(AM135*AT135&gt;S135,S135,AM135*AT135)</f>
        <v>30098179.514697097</v>
      </c>
      <c r="BC135" s="27">
        <f t="shared" ref="BC135:BC198" si="106">IF(AN135*AU135&gt;S135,S135,AN135*AU135)</f>
        <v>34086560.325106412</v>
      </c>
      <c r="BD135" s="27">
        <f t="shared" si="100"/>
        <v>41968474</v>
      </c>
      <c r="BM135" s="42"/>
      <c r="BN135" s="42"/>
      <c r="BO135" s="42"/>
      <c r="BP135" s="42"/>
      <c r="BQ135" s="42"/>
      <c r="BR135" s="42"/>
      <c r="BS135" s="42"/>
    </row>
    <row r="136" spans="1:71" ht="24.95" customHeight="1" x14ac:dyDescent="0.2">
      <c r="A136" s="1" t="s">
        <v>958</v>
      </c>
      <c r="B136" s="1">
        <v>4</v>
      </c>
      <c r="C136" s="7" t="s">
        <v>93</v>
      </c>
      <c r="D136" s="5" t="s">
        <v>94</v>
      </c>
      <c r="E136" s="7" t="s">
        <v>98</v>
      </c>
      <c r="F136" s="4" t="s">
        <v>99</v>
      </c>
      <c r="G136" s="4" t="s">
        <v>578</v>
      </c>
      <c r="H136" s="4" t="s">
        <v>579</v>
      </c>
      <c r="I136" s="4" t="s">
        <v>580</v>
      </c>
      <c r="J136" s="1" t="s">
        <v>146</v>
      </c>
      <c r="K136" s="4" t="s">
        <v>147</v>
      </c>
      <c r="L136" s="4" t="str">
        <f t="shared" si="97"/>
        <v>4.2.2.3.Pedagogu metodiskā atbalsta centra izveide profesijas attīstībai un prestiža uzlabošanai</v>
      </c>
      <c r="M136" s="4" t="s">
        <v>593</v>
      </c>
      <c r="N136" s="4" t="s">
        <v>594</v>
      </c>
      <c r="O136" s="4" t="s">
        <v>595</v>
      </c>
      <c r="P136" s="5" t="s">
        <v>42</v>
      </c>
      <c r="Q136" s="5" t="str">
        <f t="shared" si="98"/>
        <v>4.2.2.3._</v>
      </c>
      <c r="R136" s="1" t="s">
        <v>991</v>
      </c>
      <c r="S136" s="8">
        <v>38376901</v>
      </c>
      <c r="T136" s="8">
        <v>45149296</v>
      </c>
      <c r="U136" s="8">
        <v>6772395</v>
      </c>
      <c r="V136" s="50">
        <f t="shared" si="91"/>
        <v>0.84999998671075627</v>
      </c>
      <c r="W136" s="40"/>
      <c r="X136" s="90">
        <v>100000</v>
      </c>
      <c r="Y136" s="90">
        <v>3983791</v>
      </c>
      <c r="Z136" s="90">
        <v>7768414</v>
      </c>
      <c r="AA136" s="90">
        <v>9029859.2000000011</v>
      </c>
      <c r="AB136" s="90">
        <v>9029859.2000000011</v>
      </c>
      <c r="AC136" s="90">
        <v>9029859.2000000011</v>
      </c>
      <c r="AD136" s="90">
        <v>6207513</v>
      </c>
      <c r="AE136" s="90">
        <v>0</v>
      </c>
      <c r="AF136" s="27">
        <f t="shared" si="99"/>
        <v>45149295.600000009</v>
      </c>
      <c r="AG136" s="27">
        <f t="shared" si="76"/>
        <v>0</v>
      </c>
      <c r="AH136" s="27">
        <f t="shared" si="95"/>
        <v>100000</v>
      </c>
      <c r="AI136" s="27">
        <f t="shared" si="96"/>
        <v>4083791</v>
      </c>
      <c r="AJ136" s="27">
        <f t="shared" si="77"/>
        <v>11852205</v>
      </c>
      <c r="AK136" s="27">
        <f t="shared" si="78"/>
        <v>20882064.200000003</v>
      </c>
      <c r="AL136" s="27">
        <f t="shared" si="79"/>
        <v>29911923.400000006</v>
      </c>
      <c r="AM136" s="27">
        <f t="shared" si="80"/>
        <v>38941782.600000009</v>
      </c>
      <c r="AN136" s="27">
        <f t="shared" si="81"/>
        <v>45149295.600000009</v>
      </c>
      <c r="AO136" s="27">
        <f t="shared" si="82"/>
        <v>45149295.600000009</v>
      </c>
      <c r="AP136" s="91">
        <v>0.29106191834965883</v>
      </c>
      <c r="AQ136" s="91">
        <v>0.40436315825710356</v>
      </c>
      <c r="AR136" s="91">
        <v>0.60650226896698989</v>
      </c>
      <c r="AS136" s="91">
        <v>0.65733521485301716</v>
      </c>
      <c r="AT136" s="91">
        <v>0.75490697908230242</v>
      </c>
      <c r="AU136" s="91">
        <v>0.81219440508640406</v>
      </c>
      <c r="AV136" s="30">
        <v>0</v>
      </c>
      <c r="AW136" s="30">
        <v>0</v>
      </c>
      <c r="AX136" s="27">
        <f t="shared" si="101"/>
        <v>1188636.0425990715</v>
      </c>
      <c r="AY136" s="27">
        <f t="shared" si="102"/>
        <v>4792595.0461106338</v>
      </c>
      <c r="AZ136" s="27">
        <f t="shared" si="103"/>
        <v>12665019.318014352</v>
      </c>
      <c r="BA136" s="27">
        <f t="shared" si="104"/>
        <v>19662160.594805997</v>
      </c>
      <c r="BB136" s="27">
        <f t="shared" si="105"/>
        <v>29397423.462645777</v>
      </c>
      <c r="BC136" s="27">
        <f t="shared" si="106"/>
        <v>36670005.279912211</v>
      </c>
      <c r="BD136" s="27">
        <f t="shared" si="100"/>
        <v>38376901</v>
      </c>
      <c r="BM136" s="42"/>
      <c r="BN136" s="42"/>
      <c r="BO136" s="42"/>
      <c r="BP136" s="42"/>
      <c r="BQ136" s="42"/>
      <c r="BR136" s="42"/>
      <c r="BS136" s="42"/>
    </row>
    <row r="137" spans="1:71" ht="24.95" customHeight="1" x14ac:dyDescent="0.2">
      <c r="A137" s="1" t="s">
        <v>958</v>
      </c>
      <c r="B137" s="1">
        <v>4</v>
      </c>
      <c r="C137" s="7" t="s">
        <v>93</v>
      </c>
      <c r="D137" s="5" t="s">
        <v>94</v>
      </c>
      <c r="E137" s="7" t="s">
        <v>98</v>
      </c>
      <c r="F137" s="4" t="s">
        <v>99</v>
      </c>
      <c r="G137" s="4" t="s">
        <v>578</v>
      </c>
      <c r="H137" s="4" t="s">
        <v>579</v>
      </c>
      <c r="I137" s="4" t="s">
        <v>580</v>
      </c>
      <c r="J137" s="1" t="s">
        <v>148</v>
      </c>
      <c r="K137" s="4" t="s">
        <v>149</v>
      </c>
      <c r="L137" s="4" t="str">
        <f t="shared" si="97"/>
        <v>4.2.2.4.Izglītības kvalitātes monitoringa sistēmas attīstība un nodrošināšana</v>
      </c>
      <c r="M137" s="4" t="s">
        <v>596</v>
      </c>
      <c r="N137" s="4" t="s">
        <v>597</v>
      </c>
      <c r="O137" s="4" t="s">
        <v>598</v>
      </c>
      <c r="P137" s="5" t="s">
        <v>42</v>
      </c>
      <c r="Q137" s="5" t="str">
        <f t="shared" si="98"/>
        <v>4.2.2.4._</v>
      </c>
      <c r="R137" s="1" t="s">
        <v>991</v>
      </c>
      <c r="S137" s="8">
        <v>3803235</v>
      </c>
      <c r="T137" s="8">
        <v>4474395</v>
      </c>
      <c r="U137" s="8">
        <v>671160</v>
      </c>
      <c r="V137" s="50">
        <f t="shared" si="91"/>
        <v>0.84999983237957311</v>
      </c>
      <c r="W137" s="40"/>
      <c r="X137" s="90">
        <v>0</v>
      </c>
      <c r="Y137" s="90">
        <v>671159</v>
      </c>
      <c r="Z137" s="90">
        <v>894879</v>
      </c>
      <c r="AA137" s="90">
        <v>894879</v>
      </c>
      <c r="AB137" s="90">
        <v>894879</v>
      </c>
      <c r="AC137" s="90">
        <v>894879</v>
      </c>
      <c r="AD137" s="90">
        <v>223720</v>
      </c>
      <c r="AE137" s="90">
        <v>0</v>
      </c>
      <c r="AF137" s="27">
        <f t="shared" si="99"/>
        <v>4474395</v>
      </c>
      <c r="AG137" s="27">
        <f t="shared" si="76"/>
        <v>0</v>
      </c>
      <c r="AH137" s="27">
        <f t="shared" si="95"/>
        <v>0</v>
      </c>
      <c r="AI137" s="27">
        <f t="shared" si="96"/>
        <v>671159</v>
      </c>
      <c r="AJ137" s="27">
        <f t="shared" si="77"/>
        <v>1566038</v>
      </c>
      <c r="AK137" s="27">
        <f t="shared" si="78"/>
        <v>2460917</v>
      </c>
      <c r="AL137" s="27">
        <f t="shared" si="79"/>
        <v>3355796</v>
      </c>
      <c r="AM137" s="27">
        <f t="shared" si="80"/>
        <v>4250675</v>
      </c>
      <c r="AN137" s="27">
        <f t="shared" si="81"/>
        <v>4474395</v>
      </c>
      <c r="AO137" s="27">
        <f t="shared" si="82"/>
        <v>4474395</v>
      </c>
      <c r="AP137" s="91">
        <v>0.29106191834965883</v>
      </c>
      <c r="AQ137" s="91">
        <v>0.40436315825710356</v>
      </c>
      <c r="AR137" s="91">
        <v>0.60650226896698989</v>
      </c>
      <c r="AS137" s="91">
        <v>0.65733521485301716</v>
      </c>
      <c r="AT137" s="91">
        <v>0.75490697908230242</v>
      </c>
      <c r="AU137" s="91">
        <v>0.81219440508640406</v>
      </c>
      <c r="AV137" s="30">
        <v>0</v>
      </c>
      <c r="AW137" s="30">
        <v>0</v>
      </c>
      <c r="AX137" s="27">
        <f t="shared" si="101"/>
        <v>195348.82605763868</v>
      </c>
      <c r="AY137" s="27">
        <f t="shared" si="102"/>
        <v>633248.07163063798</v>
      </c>
      <c r="AZ137" s="27">
        <f t="shared" si="103"/>
        <v>1492551.7442394379</v>
      </c>
      <c r="BA137" s="27">
        <f t="shared" si="104"/>
        <v>2205882.8846628955</v>
      </c>
      <c r="BB137" s="27">
        <f t="shared" si="105"/>
        <v>3208864.2233106657</v>
      </c>
      <c r="BC137" s="27">
        <f t="shared" si="106"/>
        <v>3634078.5851465808</v>
      </c>
      <c r="BD137" s="27">
        <f t="shared" si="100"/>
        <v>3803235</v>
      </c>
      <c r="BM137" s="42"/>
      <c r="BN137" s="42"/>
      <c r="BO137" s="42"/>
      <c r="BP137" s="42"/>
      <c r="BQ137" s="42"/>
      <c r="BR137" s="42"/>
      <c r="BS137" s="42"/>
    </row>
    <row r="138" spans="1:71" ht="24.95" customHeight="1" x14ac:dyDescent="0.2">
      <c r="A138" s="1" t="s">
        <v>958</v>
      </c>
      <c r="B138" s="1">
        <v>4</v>
      </c>
      <c r="C138" s="7" t="s">
        <v>93</v>
      </c>
      <c r="D138" s="5" t="s">
        <v>94</v>
      </c>
      <c r="E138" s="7" t="s">
        <v>98</v>
      </c>
      <c r="F138" s="4" t="s">
        <v>99</v>
      </c>
      <c r="G138" s="4" t="s">
        <v>578</v>
      </c>
      <c r="H138" s="4" t="s">
        <v>579</v>
      </c>
      <c r="I138" s="4" t="s">
        <v>580</v>
      </c>
      <c r="J138" s="1" t="s">
        <v>150</v>
      </c>
      <c r="K138" s="4" t="s">
        <v>151</v>
      </c>
      <c r="L138" s="4" t="str">
        <f t="shared" si="97"/>
        <v>4.2.2.5.Dalība starptautiskos izglītības pētījumos izglītības kvalitātes monitoringa sistēmas attīstībai un nodrošināšanai</v>
      </c>
      <c r="M138" s="4" t="s">
        <v>599</v>
      </c>
      <c r="N138" s="4" t="s">
        <v>600</v>
      </c>
      <c r="O138" s="4" t="s">
        <v>601</v>
      </c>
      <c r="P138" s="5" t="s">
        <v>42</v>
      </c>
      <c r="Q138" s="5" t="str">
        <f t="shared" si="98"/>
        <v>4.2.2.5._</v>
      </c>
      <c r="R138" s="1" t="s">
        <v>991</v>
      </c>
      <c r="S138" s="8">
        <v>5810265</v>
      </c>
      <c r="T138" s="8">
        <v>6835606</v>
      </c>
      <c r="U138" s="8">
        <v>1025341</v>
      </c>
      <c r="V138" s="50">
        <f t="shared" si="91"/>
        <v>0.84999998537071919</v>
      </c>
      <c r="W138" s="40">
        <v>143723.38</v>
      </c>
      <c r="X138" s="90">
        <v>533127</v>
      </c>
      <c r="Y138" s="90">
        <v>1034567</v>
      </c>
      <c r="Z138" s="90">
        <v>909144</v>
      </c>
      <c r="AA138" s="90">
        <v>948217</v>
      </c>
      <c r="AB138" s="90">
        <v>950091</v>
      </c>
      <c r="AC138" s="90">
        <v>1020049</v>
      </c>
      <c r="AD138" s="90">
        <v>1296688</v>
      </c>
      <c r="AE138" s="90">
        <v>0</v>
      </c>
      <c r="AF138" s="27">
        <f t="shared" si="99"/>
        <v>6835606.3799999999</v>
      </c>
      <c r="AG138" s="27">
        <f t="shared" si="76"/>
        <v>143723.38</v>
      </c>
      <c r="AH138" s="27">
        <f t="shared" si="95"/>
        <v>676850.38</v>
      </c>
      <c r="AI138" s="27">
        <f t="shared" si="96"/>
        <v>1711417.38</v>
      </c>
      <c r="AJ138" s="27">
        <f t="shared" si="77"/>
        <v>2620561.38</v>
      </c>
      <c r="AK138" s="27">
        <f t="shared" si="78"/>
        <v>3568778.38</v>
      </c>
      <c r="AL138" s="27">
        <f t="shared" si="79"/>
        <v>4518869.38</v>
      </c>
      <c r="AM138" s="27">
        <f t="shared" si="80"/>
        <v>5538918.3799999999</v>
      </c>
      <c r="AN138" s="27">
        <f t="shared" si="81"/>
        <v>6835606.3799999999</v>
      </c>
      <c r="AO138" s="27">
        <f t="shared" si="82"/>
        <v>6835606.3799999999</v>
      </c>
      <c r="AP138" s="91">
        <v>0.29106191834965883</v>
      </c>
      <c r="AQ138" s="91">
        <v>0.40436315825710356</v>
      </c>
      <c r="AR138" s="91">
        <v>0.60650226896698989</v>
      </c>
      <c r="AS138" s="91">
        <v>0.65733521485301716</v>
      </c>
      <c r="AT138" s="91">
        <v>0.75490697908230242</v>
      </c>
      <c r="AU138" s="91">
        <v>0.81219440508640406</v>
      </c>
      <c r="AV138" s="30">
        <v>0</v>
      </c>
      <c r="AW138" s="30">
        <v>0</v>
      </c>
      <c r="AX138" s="27">
        <f t="shared" si="101"/>
        <v>498128.42571974703</v>
      </c>
      <c r="AY138" s="27">
        <f t="shared" si="102"/>
        <v>1059658.4760233937</v>
      </c>
      <c r="AZ138" s="27">
        <f t="shared" si="103"/>
        <v>2164472.1849103384</v>
      </c>
      <c r="BA138" s="27">
        <f t="shared" si="104"/>
        <v>2970411.9747950202</v>
      </c>
      <c r="BB138" s="27">
        <f t="shared" si="105"/>
        <v>4181368.1416292405</v>
      </c>
      <c r="BC138" s="27">
        <f t="shared" si="106"/>
        <v>5551841.2572089275</v>
      </c>
      <c r="BD138" s="27">
        <f t="shared" si="100"/>
        <v>5810265</v>
      </c>
      <c r="BM138" s="42"/>
      <c r="BN138" s="42"/>
      <c r="BO138" s="42"/>
      <c r="BP138" s="42"/>
      <c r="BQ138" s="42"/>
      <c r="BR138" s="42"/>
      <c r="BS138" s="42"/>
    </row>
    <row r="139" spans="1:71" ht="24.95" customHeight="1" x14ac:dyDescent="0.2">
      <c r="A139" s="1" t="s">
        <v>958</v>
      </c>
      <c r="B139" s="1">
        <v>4</v>
      </c>
      <c r="C139" s="7" t="s">
        <v>93</v>
      </c>
      <c r="D139" s="5" t="s">
        <v>94</v>
      </c>
      <c r="E139" s="7" t="s">
        <v>98</v>
      </c>
      <c r="F139" s="4" t="s">
        <v>99</v>
      </c>
      <c r="G139" s="4" t="s">
        <v>578</v>
      </c>
      <c r="H139" s="4" t="s">
        <v>579</v>
      </c>
      <c r="I139" s="4" t="s">
        <v>580</v>
      </c>
      <c r="J139" s="1" t="s">
        <v>152</v>
      </c>
      <c r="K139" s="4" t="s">
        <v>153</v>
      </c>
      <c r="L139" s="4" t="str">
        <f t="shared" si="97"/>
        <v>4.2.2.6.Cikliskas institucionālās akreditācijas ieviešana augstākajā izglītībā</v>
      </c>
      <c r="M139" s="4" t="s">
        <v>602</v>
      </c>
      <c r="N139" s="4" t="s">
        <v>603</v>
      </c>
      <c r="O139" s="4" t="s">
        <v>604</v>
      </c>
      <c r="P139" s="5" t="s">
        <v>42</v>
      </c>
      <c r="Q139" s="5" t="str">
        <f t="shared" si="98"/>
        <v>4.2.2.6._</v>
      </c>
      <c r="R139" s="1" t="s">
        <v>991</v>
      </c>
      <c r="S139" s="8">
        <v>739500</v>
      </c>
      <c r="T139" s="8">
        <v>870000</v>
      </c>
      <c r="U139" s="8">
        <v>130500</v>
      </c>
      <c r="V139" s="50">
        <f t="shared" si="91"/>
        <v>0.85</v>
      </c>
      <c r="W139" s="40"/>
      <c r="X139" s="90">
        <v>0</v>
      </c>
      <c r="Y139" s="90">
        <v>87000</v>
      </c>
      <c r="Z139" s="90">
        <v>261000</v>
      </c>
      <c r="AA139" s="90">
        <v>261000</v>
      </c>
      <c r="AB139" s="90">
        <v>261000</v>
      </c>
      <c r="AC139" s="90">
        <v>0</v>
      </c>
      <c r="AD139" s="90">
        <v>0</v>
      </c>
      <c r="AE139" s="90">
        <v>0</v>
      </c>
      <c r="AF139" s="27">
        <f t="shared" si="99"/>
        <v>870000</v>
      </c>
      <c r="AG139" s="27">
        <f t="shared" si="76"/>
        <v>0</v>
      </c>
      <c r="AH139" s="27">
        <f t="shared" si="95"/>
        <v>0</v>
      </c>
      <c r="AI139" s="27">
        <f t="shared" si="96"/>
        <v>87000</v>
      </c>
      <c r="AJ139" s="27">
        <f t="shared" si="77"/>
        <v>348000</v>
      </c>
      <c r="AK139" s="27">
        <f t="shared" si="78"/>
        <v>609000</v>
      </c>
      <c r="AL139" s="27">
        <f t="shared" si="79"/>
        <v>870000</v>
      </c>
      <c r="AM139" s="27">
        <f t="shared" si="80"/>
        <v>870000</v>
      </c>
      <c r="AN139" s="27">
        <f t="shared" si="81"/>
        <v>870000</v>
      </c>
      <c r="AO139" s="27">
        <f t="shared" si="82"/>
        <v>870000</v>
      </c>
      <c r="AP139" s="91">
        <v>0.29106191834965883</v>
      </c>
      <c r="AQ139" s="91">
        <v>0.40436315825710356</v>
      </c>
      <c r="AR139" s="91">
        <v>0.60650226896698989</v>
      </c>
      <c r="AS139" s="91">
        <v>0.65733521485301716</v>
      </c>
      <c r="AT139" s="91">
        <v>0.75490697908230242</v>
      </c>
      <c r="AU139" s="91">
        <v>0.81219440508640406</v>
      </c>
      <c r="AV139" s="30">
        <v>0</v>
      </c>
      <c r="AW139" s="30">
        <v>0</v>
      </c>
      <c r="AX139" s="27">
        <f t="shared" si="101"/>
        <v>25322.386896420317</v>
      </c>
      <c r="AY139" s="27">
        <f t="shared" si="102"/>
        <v>140718.37907347205</v>
      </c>
      <c r="AZ139" s="27">
        <f t="shared" si="103"/>
        <v>369359.88180089684</v>
      </c>
      <c r="BA139" s="27">
        <f t="shared" si="104"/>
        <v>571881.63692212489</v>
      </c>
      <c r="BB139" s="27">
        <f t="shared" si="105"/>
        <v>656769.07180160307</v>
      </c>
      <c r="BC139" s="27">
        <f t="shared" si="106"/>
        <v>706609.13242517156</v>
      </c>
      <c r="BD139" s="27">
        <f t="shared" si="100"/>
        <v>739500</v>
      </c>
      <c r="BM139" s="42"/>
      <c r="BN139" s="42"/>
      <c r="BO139" s="42"/>
      <c r="BP139" s="42"/>
      <c r="BQ139" s="42"/>
      <c r="BR139" s="42"/>
      <c r="BS139" s="42"/>
    </row>
    <row r="140" spans="1:71" ht="24.95" customHeight="1" x14ac:dyDescent="0.2">
      <c r="A140" s="1" t="s">
        <v>958</v>
      </c>
      <c r="B140" s="1">
        <v>4</v>
      </c>
      <c r="C140" s="7" t="s">
        <v>93</v>
      </c>
      <c r="D140" s="5" t="s">
        <v>94</v>
      </c>
      <c r="E140" s="7" t="s">
        <v>98</v>
      </c>
      <c r="F140" s="4" t="s">
        <v>99</v>
      </c>
      <c r="G140" s="4" t="s">
        <v>578</v>
      </c>
      <c r="H140" s="4" t="s">
        <v>579</v>
      </c>
      <c r="I140" s="4" t="s">
        <v>580</v>
      </c>
      <c r="J140" s="1" t="s">
        <v>154</v>
      </c>
      <c r="K140" s="4" t="s">
        <v>155</v>
      </c>
      <c r="L140" s="4" t="str">
        <f t="shared" si="97"/>
        <v>4.2.2.7.Indukcijas gada ieviešana pedagogu sagatavošanas studiju programmās</v>
      </c>
      <c r="M140" s="4" t="s">
        <v>605</v>
      </c>
      <c r="N140" s="4" t="s">
        <v>606</v>
      </c>
      <c r="O140" s="4" t="s">
        <v>607</v>
      </c>
      <c r="P140" s="5" t="s">
        <v>42</v>
      </c>
      <c r="Q140" s="5" t="str">
        <f t="shared" si="98"/>
        <v>4.2.2.7._</v>
      </c>
      <c r="R140" s="1" t="s">
        <v>991</v>
      </c>
      <c r="S140" s="8">
        <v>2911964</v>
      </c>
      <c r="T140" s="8">
        <v>3425840</v>
      </c>
      <c r="U140" s="8">
        <v>513876</v>
      </c>
      <c r="V140" s="50">
        <f t="shared" ref="V140:V171" si="107">S140/T140</f>
        <v>0.85</v>
      </c>
      <c r="W140" s="40"/>
      <c r="X140" s="90">
        <v>171292</v>
      </c>
      <c r="Y140" s="90">
        <v>1318786</v>
      </c>
      <c r="Z140" s="90">
        <v>1318786</v>
      </c>
      <c r="AA140" s="90">
        <v>616976</v>
      </c>
      <c r="AB140" s="90">
        <v>0</v>
      </c>
      <c r="AC140" s="90">
        <v>0</v>
      </c>
      <c r="AD140" s="90">
        <v>0</v>
      </c>
      <c r="AE140" s="90">
        <v>0</v>
      </c>
      <c r="AF140" s="27">
        <f t="shared" si="99"/>
        <v>3425840</v>
      </c>
      <c r="AG140" s="27">
        <f t="shared" si="76"/>
        <v>0</v>
      </c>
      <c r="AH140" s="27">
        <f t="shared" si="95"/>
        <v>171292</v>
      </c>
      <c r="AI140" s="27">
        <f t="shared" si="96"/>
        <v>1490078</v>
      </c>
      <c r="AJ140" s="27">
        <f t="shared" si="77"/>
        <v>2808864</v>
      </c>
      <c r="AK140" s="27">
        <f t="shared" si="78"/>
        <v>3425840</v>
      </c>
      <c r="AL140" s="27">
        <f t="shared" si="79"/>
        <v>3425840</v>
      </c>
      <c r="AM140" s="27">
        <f t="shared" si="80"/>
        <v>3425840</v>
      </c>
      <c r="AN140" s="27">
        <f t="shared" si="81"/>
        <v>3425840</v>
      </c>
      <c r="AO140" s="27">
        <f t="shared" si="82"/>
        <v>3425840</v>
      </c>
      <c r="AP140" s="91">
        <v>0.29106191834965883</v>
      </c>
      <c r="AQ140" s="91">
        <v>0.40436315825710356</v>
      </c>
      <c r="AR140" s="91">
        <v>0.60650226896698989</v>
      </c>
      <c r="AS140" s="91">
        <v>0.65733521485301716</v>
      </c>
      <c r="AT140" s="91">
        <v>0.75490697908230242</v>
      </c>
      <c r="AU140" s="91">
        <v>0.81219440508640406</v>
      </c>
      <c r="AV140" s="30">
        <v>0</v>
      </c>
      <c r="AW140" s="30">
        <v>0</v>
      </c>
      <c r="AX140" s="27">
        <f t="shared" si="101"/>
        <v>433704.96117062296</v>
      </c>
      <c r="AY140" s="27">
        <f t="shared" si="102"/>
        <v>1135801.1181546808</v>
      </c>
      <c r="AZ140" s="27">
        <f t="shared" si="103"/>
        <v>2077779.7331178726</v>
      </c>
      <c r="BA140" s="27">
        <f t="shared" si="104"/>
        <v>2251925.2724520601</v>
      </c>
      <c r="BB140" s="27">
        <f t="shared" si="105"/>
        <v>2586190.5252193147</v>
      </c>
      <c r="BC140" s="27">
        <f t="shared" si="106"/>
        <v>2782448.0807212065</v>
      </c>
      <c r="BD140" s="27">
        <f t="shared" si="100"/>
        <v>2911964</v>
      </c>
      <c r="BM140" s="42"/>
      <c r="BN140" s="42"/>
      <c r="BO140" s="42"/>
      <c r="BP140" s="42"/>
      <c r="BQ140" s="42"/>
      <c r="BR140" s="42"/>
      <c r="BS140" s="42"/>
    </row>
    <row r="141" spans="1:71" ht="24.95" customHeight="1" x14ac:dyDescent="0.2">
      <c r="A141" s="1" t="s">
        <v>958</v>
      </c>
      <c r="B141" s="1">
        <v>4</v>
      </c>
      <c r="C141" s="7" t="s">
        <v>93</v>
      </c>
      <c r="D141" s="5" t="s">
        <v>94</v>
      </c>
      <c r="E141" s="7" t="s">
        <v>98</v>
      </c>
      <c r="F141" s="4" t="s">
        <v>100</v>
      </c>
      <c r="G141" s="4" t="s">
        <v>578</v>
      </c>
      <c r="H141" s="4" t="s">
        <v>579</v>
      </c>
      <c r="I141" s="4" t="s">
        <v>580</v>
      </c>
      <c r="J141" s="1" t="s">
        <v>156</v>
      </c>
      <c r="K141" s="4" t="s">
        <v>157</v>
      </c>
      <c r="L141" s="4" t="str">
        <f t="shared" si="97"/>
        <v>4.2.2.8.Latviešu valodas apguves piedāvājuma paplašināšana</v>
      </c>
      <c r="M141" s="4" t="s">
        <v>608</v>
      </c>
      <c r="N141" s="4" t="s">
        <v>609</v>
      </c>
      <c r="O141" s="4" t="s">
        <v>610</v>
      </c>
      <c r="P141" s="5" t="s">
        <v>42</v>
      </c>
      <c r="Q141" s="5" t="str">
        <f t="shared" si="98"/>
        <v>4.2.2.8._</v>
      </c>
      <c r="R141" s="1" t="s">
        <v>991</v>
      </c>
      <c r="S141" s="8">
        <v>621180</v>
      </c>
      <c r="T141" s="8">
        <v>730800</v>
      </c>
      <c r="U141" s="8">
        <v>109620</v>
      </c>
      <c r="V141" s="50">
        <f t="shared" si="107"/>
        <v>0.85</v>
      </c>
      <c r="W141" s="40"/>
      <c r="X141" s="90">
        <v>73080</v>
      </c>
      <c r="Y141" s="90">
        <v>219240</v>
      </c>
      <c r="Z141" s="90">
        <v>219240</v>
      </c>
      <c r="AA141" s="90">
        <v>219240</v>
      </c>
      <c r="AB141" s="90">
        <v>0</v>
      </c>
      <c r="AC141" s="90">
        <v>0</v>
      </c>
      <c r="AD141" s="90">
        <v>0</v>
      </c>
      <c r="AE141" s="90">
        <v>0</v>
      </c>
      <c r="AF141" s="27">
        <f t="shared" si="99"/>
        <v>730800</v>
      </c>
      <c r="AG141" s="27">
        <f t="shared" si="76"/>
        <v>0</v>
      </c>
      <c r="AH141" s="27">
        <f t="shared" si="95"/>
        <v>73080</v>
      </c>
      <c r="AI141" s="27">
        <f t="shared" si="96"/>
        <v>292320</v>
      </c>
      <c r="AJ141" s="27">
        <f t="shared" si="77"/>
        <v>511560</v>
      </c>
      <c r="AK141" s="27">
        <f t="shared" si="78"/>
        <v>730800</v>
      </c>
      <c r="AL141" s="27">
        <f t="shared" si="79"/>
        <v>730800</v>
      </c>
      <c r="AM141" s="27">
        <f t="shared" si="80"/>
        <v>730800</v>
      </c>
      <c r="AN141" s="27">
        <f t="shared" si="81"/>
        <v>730800</v>
      </c>
      <c r="AO141" s="27">
        <f t="shared" si="82"/>
        <v>730800</v>
      </c>
      <c r="AP141" s="91">
        <v>0.29106191834965883</v>
      </c>
      <c r="AQ141" s="91">
        <v>0.40436315825710356</v>
      </c>
      <c r="AR141" s="91">
        <v>0.60650226896698989</v>
      </c>
      <c r="AS141" s="91">
        <v>0.65733521485301716</v>
      </c>
      <c r="AT141" s="91">
        <v>0.75490697908230242</v>
      </c>
      <c r="AU141" s="91">
        <v>0.81219440508640406</v>
      </c>
      <c r="AV141" s="30">
        <v>0</v>
      </c>
      <c r="AW141" s="30">
        <v>0</v>
      </c>
      <c r="AX141" s="27">
        <f t="shared" si="101"/>
        <v>85083.21997197227</v>
      </c>
      <c r="AY141" s="27">
        <f t="shared" si="102"/>
        <v>206856.0172380039</v>
      </c>
      <c r="AZ141" s="27">
        <f t="shared" si="103"/>
        <v>443231.8581610762</v>
      </c>
      <c r="BA141" s="27">
        <f t="shared" si="104"/>
        <v>480380.57501458493</v>
      </c>
      <c r="BB141" s="27">
        <f t="shared" si="105"/>
        <v>551686.02031334664</v>
      </c>
      <c r="BC141" s="27">
        <f t="shared" si="106"/>
        <v>593551.67123714404</v>
      </c>
      <c r="BD141" s="27">
        <f t="shared" si="100"/>
        <v>621180</v>
      </c>
      <c r="BM141" s="42"/>
      <c r="BN141" s="42"/>
      <c r="BO141" s="42"/>
      <c r="BP141" s="42"/>
      <c r="BQ141" s="42"/>
      <c r="BR141" s="42"/>
      <c r="BS141" s="42"/>
    </row>
    <row r="142" spans="1:71" ht="24.95" customHeight="1" x14ac:dyDescent="0.2">
      <c r="A142" s="1" t="s">
        <v>958</v>
      </c>
      <c r="B142" s="1">
        <v>4</v>
      </c>
      <c r="C142" s="7" t="s">
        <v>93</v>
      </c>
      <c r="D142" s="5" t="s">
        <v>94</v>
      </c>
      <c r="E142" s="7" t="s">
        <v>98</v>
      </c>
      <c r="F142" s="4" t="s">
        <v>100</v>
      </c>
      <c r="G142" s="4" t="s">
        <v>578</v>
      </c>
      <c r="H142" s="4" t="s">
        <v>579</v>
      </c>
      <c r="I142" s="4" t="s">
        <v>580</v>
      </c>
      <c r="J142" s="1" t="s">
        <v>158</v>
      </c>
      <c r="K142" s="4" t="s">
        <v>159</v>
      </c>
      <c r="L142" s="4" t="str">
        <f t="shared" si="97"/>
        <v>4.2.2.9.Izglītības procesa individualizācija un starpnozaru sadarbība profesionālās izglītības izcilībai</v>
      </c>
      <c r="M142" s="4" t="s">
        <v>611</v>
      </c>
      <c r="N142" s="4" t="s">
        <v>612</v>
      </c>
      <c r="O142" s="4" t="s">
        <v>613</v>
      </c>
      <c r="P142" s="5">
        <v>1</v>
      </c>
      <c r="Q142" s="5" t="str">
        <f t="shared" si="98"/>
        <v>4.2.2.9.1</v>
      </c>
      <c r="R142" s="1" t="s">
        <v>991</v>
      </c>
      <c r="S142" s="8">
        <v>8839650</v>
      </c>
      <c r="T142" s="8">
        <v>10399589</v>
      </c>
      <c r="U142" s="8">
        <v>1559939</v>
      </c>
      <c r="V142" s="50">
        <f t="shared" si="107"/>
        <v>0.84999993749753</v>
      </c>
      <c r="W142" s="40"/>
      <c r="X142" s="90">
        <v>200000</v>
      </c>
      <c r="Y142" s="90">
        <v>2009568</v>
      </c>
      <c r="Z142" s="90">
        <v>2021207</v>
      </c>
      <c r="AA142" s="90">
        <v>2221672</v>
      </c>
      <c r="AB142" s="90">
        <v>1951374</v>
      </c>
      <c r="AC142" s="90">
        <v>1379587</v>
      </c>
      <c r="AD142" s="90">
        <v>616181</v>
      </c>
      <c r="AE142" s="90">
        <v>0</v>
      </c>
      <c r="AF142" s="27">
        <f t="shared" si="99"/>
        <v>10399589</v>
      </c>
      <c r="AG142" s="27">
        <f t="shared" si="76"/>
        <v>0</v>
      </c>
      <c r="AH142" s="27">
        <f t="shared" si="95"/>
        <v>200000</v>
      </c>
      <c r="AI142" s="27">
        <f t="shared" si="96"/>
        <v>2209568</v>
      </c>
      <c r="AJ142" s="27">
        <f t="shared" si="77"/>
        <v>4230775</v>
      </c>
      <c r="AK142" s="27">
        <f t="shared" si="78"/>
        <v>6452447</v>
      </c>
      <c r="AL142" s="27">
        <f t="shared" si="79"/>
        <v>8403821</v>
      </c>
      <c r="AM142" s="27">
        <f t="shared" si="80"/>
        <v>9783408</v>
      </c>
      <c r="AN142" s="27">
        <f t="shared" si="81"/>
        <v>10399589</v>
      </c>
      <c r="AO142" s="27">
        <f t="shared" si="82"/>
        <v>10399589</v>
      </c>
      <c r="AP142" s="91">
        <v>0.29106191834965883</v>
      </c>
      <c r="AQ142" s="91">
        <v>0.40436315825710356</v>
      </c>
      <c r="AR142" s="91">
        <v>0.60650226896698989</v>
      </c>
      <c r="AS142" s="91">
        <v>0.65733521485301716</v>
      </c>
      <c r="AT142" s="91">
        <v>0.75490697908230242</v>
      </c>
      <c r="AU142" s="91">
        <v>0.81219440508640406</v>
      </c>
      <c r="AV142" s="30">
        <v>0</v>
      </c>
      <c r="AW142" s="30">
        <v>0</v>
      </c>
      <c r="AX142" s="27">
        <f t="shared" si="101"/>
        <v>643121.10080401902</v>
      </c>
      <c r="AY142" s="27">
        <f t="shared" si="102"/>
        <v>1710769.5408751974</v>
      </c>
      <c r="AZ142" s="27">
        <f t="shared" si="103"/>
        <v>3913423.7458892469</v>
      </c>
      <c r="BA142" s="27">
        <f t="shared" si="104"/>
        <v>5524127.4826212972</v>
      </c>
      <c r="BB142" s="27">
        <f t="shared" si="105"/>
        <v>7385562.9784096302</v>
      </c>
      <c r="BC142" s="27">
        <f t="shared" si="106"/>
        <v>8446488.0009981114</v>
      </c>
      <c r="BD142" s="27">
        <f t="shared" si="100"/>
        <v>8839650</v>
      </c>
      <c r="BM142" s="42"/>
      <c r="BN142" s="42"/>
      <c r="BO142" s="42"/>
      <c r="BP142" s="42"/>
      <c r="BQ142" s="42"/>
      <c r="BR142" s="42"/>
      <c r="BS142" s="42"/>
    </row>
    <row r="143" spans="1:71" ht="24.95" customHeight="1" x14ac:dyDescent="0.2">
      <c r="A143" s="1" t="s">
        <v>958</v>
      </c>
      <c r="B143" s="1">
        <v>4</v>
      </c>
      <c r="C143" s="7" t="s">
        <v>93</v>
      </c>
      <c r="D143" s="5" t="s">
        <v>94</v>
      </c>
      <c r="E143" s="7" t="s">
        <v>98</v>
      </c>
      <c r="F143" s="4" t="s">
        <v>100</v>
      </c>
      <c r="G143" s="4" t="s">
        <v>578</v>
      </c>
      <c r="H143" s="4" t="s">
        <v>579</v>
      </c>
      <c r="I143" s="4" t="s">
        <v>580</v>
      </c>
      <c r="J143" s="1" t="s">
        <v>158</v>
      </c>
      <c r="K143" s="4" t="s">
        <v>159</v>
      </c>
      <c r="L143" s="4" t="str">
        <f t="shared" si="97"/>
        <v>4.2.2.9.Izglītības procesa individualizācija un starpnozaru sadarbība profesionālās izglītības izcilībai</v>
      </c>
      <c r="M143" s="4" t="s">
        <v>611</v>
      </c>
      <c r="N143" s="4" t="s">
        <v>612</v>
      </c>
      <c r="O143" s="4" t="s">
        <v>613</v>
      </c>
      <c r="P143" s="5">
        <v>2</v>
      </c>
      <c r="Q143" s="5" t="str">
        <f t="shared" si="98"/>
        <v>4.2.2.9.2</v>
      </c>
      <c r="R143" s="1" t="s">
        <v>991</v>
      </c>
      <c r="S143" s="8">
        <v>3272500</v>
      </c>
      <c r="T143" s="8">
        <v>3850000</v>
      </c>
      <c r="U143" s="8">
        <v>577500</v>
      </c>
      <c r="V143" s="50">
        <f t="shared" si="107"/>
        <v>0.85</v>
      </c>
      <c r="W143" s="40"/>
      <c r="X143" s="90">
        <v>180000</v>
      </c>
      <c r="Y143" s="90">
        <v>995000</v>
      </c>
      <c r="Z143" s="90">
        <v>975000</v>
      </c>
      <c r="AA143" s="90">
        <v>915000</v>
      </c>
      <c r="AB143" s="90">
        <v>785000</v>
      </c>
      <c r="AC143" s="90">
        <v>0</v>
      </c>
      <c r="AD143" s="90">
        <v>0</v>
      </c>
      <c r="AE143" s="90">
        <v>0</v>
      </c>
      <c r="AF143" s="27">
        <f t="shared" si="99"/>
        <v>3850000</v>
      </c>
      <c r="AG143" s="27">
        <f t="shared" si="76"/>
        <v>0</v>
      </c>
      <c r="AH143" s="27">
        <f t="shared" si="95"/>
        <v>180000</v>
      </c>
      <c r="AI143" s="27">
        <f t="shared" si="96"/>
        <v>1175000</v>
      </c>
      <c r="AJ143" s="27">
        <f t="shared" si="77"/>
        <v>2150000</v>
      </c>
      <c r="AK143" s="27">
        <f t="shared" si="78"/>
        <v>3065000</v>
      </c>
      <c r="AL143" s="27">
        <f t="shared" si="79"/>
        <v>3850000</v>
      </c>
      <c r="AM143" s="27">
        <f t="shared" si="80"/>
        <v>3850000</v>
      </c>
      <c r="AN143" s="27">
        <f t="shared" si="81"/>
        <v>3850000</v>
      </c>
      <c r="AO143" s="27">
        <f t="shared" si="82"/>
        <v>3850000</v>
      </c>
      <c r="AP143" s="91">
        <v>0.29106191834965883</v>
      </c>
      <c r="AQ143" s="91">
        <v>0.40436315825710356</v>
      </c>
      <c r="AR143" s="91">
        <v>0.60650226896698989</v>
      </c>
      <c r="AS143" s="91">
        <v>0.65733521485301716</v>
      </c>
      <c r="AT143" s="91">
        <v>0.75490697908230242</v>
      </c>
      <c r="AU143" s="91">
        <v>0.81219440508640406</v>
      </c>
      <c r="AV143" s="30">
        <v>0</v>
      </c>
      <c r="AW143" s="30">
        <v>0</v>
      </c>
      <c r="AX143" s="27">
        <f t="shared" si="101"/>
        <v>341997.75406084914</v>
      </c>
      <c r="AY143" s="27">
        <f t="shared" si="102"/>
        <v>869380.79025277263</v>
      </c>
      <c r="AZ143" s="27">
        <f t="shared" si="103"/>
        <v>1858929.454383824</v>
      </c>
      <c r="BA143" s="27">
        <f t="shared" si="104"/>
        <v>2530740.577184116</v>
      </c>
      <c r="BB143" s="27">
        <f t="shared" si="105"/>
        <v>2906391.8694668645</v>
      </c>
      <c r="BC143" s="27">
        <f t="shared" si="106"/>
        <v>3126948.4595826557</v>
      </c>
      <c r="BD143" s="27">
        <f t="shared" si="100"/>
        <v>3272500</v>
      </c>
      <c r="BM143" s="42"/>
      <c r="BN143" s="42"/>
      <c r="BO143" s="42"/>
      <c r="BP143" s="42"/>
      <c r="BQ143" s="42"/>
      <c r="BR143" s="42"/>
      <c r="BS143" s="42"/>
    </row>
    <row r="144" spans="1:71" ht="24.95" customHeight="1" x14ac:dyDescent="0.2">
      <c r="A144" s="1" t="s">
        <v>958</v>
      </c>
      <c r="B144" s="1">
        <v>4</v>
      </c>
      <c r="C144" s="7" t="s">
        <v>93</v>
      </c>
      <c r="D144" s="5" t="s">
        <v>94</v>
      </c>
      <c r="E144" s="7" t="s">
        <v>98</v>
      </c>
      <c r="F144" s="4" t="s">
        <v>100</v>
      </c>
      <c r="G144" s="4" t="s">
        <v>578</v>
      </c>
      <c r="H144" s="4" t="s">
        <v>579</v>
      </c>
      <c r="I144" s="4" t="s">
        <v>580</v>
      </c>
      <c r="J144" s="1" t="s">
        <v>158</v>
      </c>
      <c r="K144" s="4" t="s">
        <v>159</v>
      </c>
      <c r="L144" s="4" t="str">
        <f t="shared" si="97"/>
        <v>4.2.2.9.Izglītības procesa individualizācija un starpnozaru sadarbība profesionālās izglītības izcilībai</v>
      </c>
      <c r="M144" s="4" t="s">
        <v>611</v>
      </c>
      <c r="N144" s="4" t="s">
        <v>612</v>
      </c>
      <c r="O144" s="4" t="s">
        <v>613</v>
      </c>
      <c r="P144" s="5">
        <v>3</v>
      </c>
      <c r="Q144" s="5" t="str">
        <f t="shared" si="98"/>
        <v>4.2.2.9.3</v>
      </c>
      <c r="R144" s="1" t="s">
        <v>991</v>
      </c>
      <c r="S144" s="8">
        <v>4675000</v>
      </c>
      <c r="T144" s="8">
        <v>5500000</v>
      </c>
      <c r="U144" s="8">
        <v>825000</v>
      </c>
      <c r="V144" s="50">
        <f t="shared" si="107"/>
        <v>0.85</v>
      </c>
      <c r="W144" s="40"/>
      <c r="X144" s="90">
        <v>0</v>
      </c>
      <c r="Y144" s="90">
        <v>0</v>
      </c>
      <c r="Z144" s="90">
        <v>1650000</v>
      </c>
      <c r="AA144" s="90">
        <v>1924999.9999999998</v>
      </c>
      <c r="AB144" s="90">
        <v>1924999.9999999998</v>
      </c>
      <c r="AC144" s="90">
        <v>0</v>
      </c>
      <c r="AD144" s="90">
        <v>0</v>
      </c>
      <c r="AE144" s="90">
        <v>0</v>
      </c>
      <c r="AF144" s="27">
        <f t="shared" si="99"/>
        <v>5500000</v>
      </c>
      <c r="AG144" s="27">
        <f t="shared" si="76"/>
        <v>0</v>
      </c>
      <c r="AH144" s="27">
        <f t="shared" si="95"/>
        <v>0</v>
      </c>
      <c r="AI144" s="27">
        <f t="shared" si="96"/>
        <v>0</v>
      </c>
      <c r="AJ144" s="27">
        <f t="shared" si="77"/>
        <v>1650000</v>
      </c>
      <c r="AK144" s="27">
        <f t="shared" si="78"/>
        <v>3575000</v>
      </c>
      <c r="AL144" s="27">
        <f t="shared" si="79"/>
        <v>5500000</v>
      </c>
      <c r="AM144" s="27">
        <f t="shared" si="80"/>
        <v>5500000</v>
      </c>
      <c r="AN144" s="27">
        <f t="shared" si="81"/>
        <v>5500000</v>
      </c>
      <c r="AO144" s="27">
        <f t="shared" si="82"/>
        <v>5500000</v>
      </c>
      <c r="AP144" s="91">
        <v>0.29106191834965883</v>
      </c>
      <c r="AQ144" s="91">
        <v>0.40436315825710356</v>
      </c>
      <c r="AR144" s="91">
        <v>0.60650226896698989</v>
      </c>
      <c r="AS144" s="91">
        <v>0.65733521485301716</v>
      </c>
      <c r="AT144" s="91">
        <v>0.75490697908230242</v>
      </c>
      <c r="AU144" s="91">
        <v>0.81219440508640406</v>
      </c>
      <c r="AV144" s="30">
        <v>0</v>
      </c>
      <c r="AW144" s="30">
        <v>0</v>
      </c>
      <c r="AX144" s="27">
        <f t="shared" si="101"/>
        <v>0</v>
      </c>
      <c r="AY144" s="27">
        <f t="shared" si="102"/>
        <v>667199.21112422086</v>
      </c>
      <c r="AZ144" s="27">
        <f t="shared" si="103"/>
        <v>2168245.6115569887</v>
      </c>
      <c r="BA144" s="27">
        <f t="shared" si="104"/>
        <v>3615343.6816915944</v>
      </c>
      <c r="BB144" s="27">
        <f t="shared" si="105"/>
        <v>4151988.3849526634</v>
      </c>
      <c r="BC144" s="27">
        <f t="shared" si="106"/>
        <v>4467069.2279752223</v>
      </c>
      <c r="BD144" s="27">
        <f t="shared" si="100"/>
        <v>4675000</v>
      </c>
      <c r="BM144" s="42"/>
      <c r="BN144" s="42"/>
      <c r="BO144" s="42"/>
      <c r="BP144" s="42"/>
      <c r="BQ144" s="42"/>
      <c r="BR144" s="42"/>
      <c r="BS144" s="42"/>
    </row>
    <row r="145" spans="1:71" ht="24.95" customHeight="1" x14ac:dyDescent="0.2">
      <c r="A145" s="1" t="s">
        <v>958</v>
      </c>
      <c r="B145" s="1">
        <v>4</v>
      </c>
      <c r="C145" s="7" t="s">
        <v>93</v>
      </c>
      <c r="D145" s="5" t="s">
        <v>94</v>
      </c>
      <c r="E145" s="7" t="s">
        <v>101</v>
      </c>
      <c r="F145" s="4" t="s">
        <v>102</v>
      </c>
      <c r="G145" s="4" t="s">
        <v>581</v>
      </c>
      <c r="H145" s="4" t="s">
        <v>582</v>
      </c>
      <c r="I145" s="4" t="s">
        <v>583</v>
      </c>
      <c r="J145" s="1" t="s">
        <v>164</v>
      </c>
      <c r="K145" s="4" t="s">
        <v>165</v>
      </c>
      <c r="L145" s="4" t="str">
        <f t="shared" si="97"/>
        <v>4.2.3.1.Integrēta "skola-kopiena" sadarbības programma atstumtības riska mazināšanai izglītības iestādēs</v>
      </c>
      <c r="M145" s="4" t="s">
        <v>618</v>
      </c>
      <c r="N145" s="4" t="s">
        <v>619</v>
      </c>
      <c r="O145" s="4" t="s">
        <v>620</v>
      </c>
      <c r="P145" s="5" t="s">
        <v>42</v>
      </c>
      <c r="Q145" s="5" t="str">
        <f t="shared" si="98"/>
        <v>4.2.3.1._</v>
      </c>
      <c r="R145" s="1" t="s">
        <v>991</v>
      </c>
      <c r="S145" s="8">
        <v>19966500</v>
      </c>
      <c r="T145" s="8">
        <v>23490000</v>
      </c>
      <c r="U145" s="8">
        <v>3523500</v>
      </c>
      <c r="V145" s="50">
        <f t="shared" si="107"/>
        <v>0.85</v>
      </c>
      <c r="W145" s="40"/>
      <c r="X145" s="90">
        <v>0</v>
      </c>
      <c r="Y145" s="90">
        <v>2349000</v>
      </c>
      <c r="Z145" s="90">
        <v>6264000</v>
      </c>
      <c r="AA145" s="90">
        <v>6264000</v>
      </c>
      <c r="AB145" s="90">
        <v>6264000</v>
      </c>
      <c r="AC145" s="90">
        <v>2349000</v>
      </c>
      <c r="AD145" s="90">
        <v>0</v>
      </c>
      <c r="AE145" s="90">
        <v>0</v>
      </c>
      <c r="AF145" s="27">
        <f t="shared" si="99"/>
        <v>23490000</v>
      </c>
      <c r="AG145" s="27">
        <f t="shared" si="76"/>
        <v>0</v>
      </c>
      <c r="AH145" s="27">
        <f t="shared" si="95"/>
        <v>0</v>
      </c>
      <c r="AI145" s="27">
        <f t="shared" si="96"/>
        <v>2349000</v>
      </c>
      <c r="AJ145" s="27">
        <f t="shared" si="77"/>
        <v>8613000</v>
      </c>
      <c r="AK145" s="27">
        <f t="shared" si="78"/>
        <v>14877000</v>
      </c>
      <c r="AL145" s="27">
        <f t="shared" si="79"/>
        <v>21141000</v>
      </c>
      <c r="AM145" s="27">
        <f t="shared" si="80"/>
        <v>23490000</v>
      </c>
      <c r="AN145" s="27">
        <f t="shared" si="81"/>
        <v>23490000</v>
      </c>
      <c r="AO145" s="27">
        <f t="shared" si="82"/>
        <v>23490000</v>
      </c>
      <c r="AP145" s="91">
        <v>0.29106191834965883</v>
      </c>
      <c r="AQ145" s="91">
        <v>0.40436315825710356</v>
      </c>
      <c r="AR145" s="91">
        <v>0.60650226896698989</v>
      </c>
      <c r="AS145" s="91">
        <v>0.65733521485301716</v>
      </c>
      <c r="AT145" s="91">
        <v>0.75490697908230242</v>
      </c>
      <c r="AU145" s="91">
        <v>0.81219440508640406</v>
      </c>
      <c r="AV145" s="30">
        <v>0</v>
      </c>
      <c r="AW145" s="30">
        <v>0</v>
      </c>
      <c r="AX145" s="27">
        <f t="shared" si="101"/>
        <v>683704.44620334858</v>
      </c>
      <c r="AY145" s="27">
        <f t="shared" si="102"/>
        <v>3482779.8820684329</v>
      </c>
      <c r="AZ145" s="27">
        <f t="shared" si="103"/>
        <v>9022934.2554219086</v>
      </c>
      <c r="BA145" s="27">
        <f t="shared" si="104"/>
        <v>13896723.777207635</v>
      </c>
      <c r="BB145" s="27">
        <f t="shared" si="105"/>
        <v>17732764.938643284</v>
      </c>
      <c r="BC145" s="27">
        <f t="shared" si="106"/>
        <v>19078446.57547963</v>
      </c>
      <c r="BD145" s="27">
        <f t="shared" si="100"/>
        <v>19966500</v>
      </c>
      <c r="BM145" s="42"/>
      <c r="BN145" s="42"/>
      <c r="BO145" s="42"/>
      <c r="BP145" s="42"/>
      <c r="BQ145" s="42"/>
      <c r="BR145" s="42"/>
      <c r="BS145" s="42"/>
    </row>
    <row r="146" spans="1:71" ht="24.95" customHeight="1" x14ac:dyDescent="0.2">
      <c r="A146" s="1" t="s">
        <v>958</v>
      </c>
      <c r="B146" s="1">
        <v>4</v>
      </c>
      <c r="C146" s="7" t="s">
        <v>93</v>
      </c>
      <c r="D146" s="5" t="s">
        <v>94</v>
      </c>
      <c r="E146" s="7" t="s">
        <v>101</v>
      </c>
      <c r="F146" s="4" t="s">
        <v>102</v>
      </c>
      <c r="G146" s="4" t="s">
        <v>581</v>
      </c>
      <c r="H146" s="4" t="s">
        <v>582</v>
      </c>
      <c r="I146" s="4" t="s">
        <v>583</v>
      </c>
      <c r="J146" s="1" t="s">
        <v>166</v>
      </c>
      <c r="K146" s="4" t="s">
        <v>167</v>
      </c>
      <c r="L146" s="4" t="str">
        <f t="shared" si="97"/>
        <v>4.2.3.2.Interešu izglītības, brīvā laika un bērnu pieskatīšanas pakalpojumu pieejamības paplašināšana sociālās atstumtības riskam pakļautiem izglītojamajiem un bērniem ar speciālām vajadzībām</v>
      </c>
      <c r="M146" s="4" t="s">
        <v>621</v>
      </c>
      <c r="N146" s="4" t="s">
        <v>622</v>
      </c>
      <c r="O146" s="4" t="s">
        <v>623</v>
      </c>
      <c r="P146" s="5" t="s">
        <v>42</v>
      </c>
      <c r="Q146" s="5" t="str">
        <f t="shared" si="98"/>
        <v>4.2.3.2._</v>
      </c>
      <c r="R146" s="1" t="s">
        <v>991</v>
      </c>
      <c r="S146" s="8">
        <v>19596750</v>
      </c>
      <c r="T146" s="8">
        <v>23055000</v>
      </c>
      <c r="U146" s="8">
        <v>3458250</v>
      </c>
      <c r="V146" s="50">
        <f t="shared" si="107"/>
        <v>0.85</v>
      </c>
      <c r="W146" s="40"/>
      <c r="X146" s="90">
        <v>0</v>
      </c>
      <c r="Y146" s="90">
        <v>979838</v>
      </c>
      <c r="Z146" s="90">
        <v>3919350</v>
      </c>
      <c r="AA146" s="90">
        <v>4899187.5</v>
      </c>
      <c r="AB146" s="90">
        <v>6858862.4999999991</v>
      </c>
      <c r="AC146" s="90">
        <v>2939513</v>
      </c>
      <c r="AD146" s="90">
        <v>0</v>
      </c>
      <c r="AE146" s="90">
        <v>0</v>
      </c>
      <c r="AF146" s="27">
        <f t="shared" si="99"/>
        <v>19596751</v>
      </c>
      <c r="AG146" s="27">
        <f t="shared" si="76"/>
        <v>0</v>
      </c>
      <c r="AH146" s="27">
        <f t="shared" si="95"/>
        <v>0</v>
      </c>
      <c r="AI146" s="27">
        <f t="shared" si="96"/>
        <v>979838</v>
      </c>
      <c r="AJ146" s="27">
        <f t="shared" si="77"/>
        <v>4899188</v>
      </c>
      <c r="AK146" s="27">
        <f t="shared" si="78"/>
        <v>9798375.5</v>
      </c>
      <c r="AL146" s="27">
        <f t="shared" si="79"/>
        <v>16657238</v>
      </c>
      <c r="AM146" s="27">
        <f t="shared" si="80"/>
        <v>19596751</v>
      </c>
      <c r="AN146" s="27">
        <f t="shared" si="81"/>
        <v>19596751</v>
      </c>
      <c r="AO146" s="27">
        <f t="shared" si="82"/>
        <v>19596751</v>
      </c>
      <c r="AP146" s="91">
        <v>0.29106191834965883</v>
      </c>
      <c r="AQ146" s="91">
        <v>0.40436315825710356</v>
      </c>
      <c r="AR146" s="91">
        <v>0.60650226896698989</v>
      </c>
      <c r="AS146" s="91">
        <v>0.65733521485301716</v>
      </c>
      <c r="AT146" s="91">
        <v>0.75490697908230242</v>
      </c>
      <c r="AU146" s="91">
        <v>0.81219440508640406</v>
      </c>
      <c r="AV146" s="30">
        <v>0</v>
      </c>
      <c r="AW146" s="30">
        <v>0</v>
      </c>
      <c r="AX146" s="27">
        <f t="shared" si="101"/>
        <v>285193.52795189299</v>
      </c>
      <c r="AY146" s="27">
        <f t="shared" si="102"/>
        <v>1981051.1325753026</v>
      </c>
      <c r="AZ146" s="27">
        <f t="shared" si="103"/>
        <v>5942736.9729405642</v>
      </c>
      <c r="BA146" s="27">
        <f t="shared" si="104"/>
        <v>10949389.119587842</v>
      </c>
      <c r="BB146" s="27">
        <f t="shared" si="105"/>
        <v>14793724.09723809</v>
      </c>
      <c r="BC146" s="27">
        <f t="shared" si="106"/>
        <v>15916371.520071395</v>
      </c>
      <c r="BD146" s="27">
        <f t="shared" si="100"/>
        <v>19596750</v>
      </c>
      <c r="BM146" s="42"/>
      <c r="BN146" s="42"/>
      <c r="BO146" s="42"/>
      <c r="BP146" s="42"/>
      <c r="BQ146" s="42"/>
      <c r="BR146" s="42"/>
      <c r="BS146" s="42"/>
    </row>
    <row r="147" spans="1:71" ht="24.95" customHeight="1" x14ac:dyDescent="0.2">
      <c r="A147" s="1" t="s">
        <v>961</v>
      </c>
      <c r="B147" s="1">
        <v>4</v>
      </c>
      <c r="C147" s="7" t="s">
        <v>93</v>
      </c>
      <c r="D147" s="4" t="s">
        <v>94</v>
      </c>
      <c r="E147" s="7" t="s">
        <v>101</v>
      </c>
      <c r="F147" s="4" t="s">
        <v>102</v>
      </c>
      <c r="G147" s="4" t="s">
        <v>581</v>
      </c>
      <c r="H147" s="4" t="s">
        <v>582</v>
      </c>
      <c r="I147" s="4" t="s">
        <v>583</v>
      </c>
      <c r="J147" s="5" t="s">
        <v>180</v>
      </c>
      <c r="K147" s="4" t="s">
        <v>181</v>
      </c>
      <c r="L147" s="4" t="str">
        <f t="shared" si="97"/>
        <v xml:space="preserve">4.2.3.3.Pilsonisko līdzdalību veicinošu kultūras pakalpojumu pieejamības veicināšana
</v>
      </c>
      <c r="M147" s="4" t="s">
        <v>651</v>
      </c>
      <c r="N147" s="4" t="s">
        <v>652</v>
      </c>
      <c r="O147" s="4" t="s">
        <v>644</v>
      </c>
      <c r="P147" s="5" t="s">
        <v>42</v>
      </c>
      <c r="Q147" s="5" t="str">
        <f t="shared" si="98"/>
        <v>4.2.3.3._</v>
      </c>
      <c r="R147" s="1" t="s">
        <v>991</v>
      </c>
      <c r="S147" s="13">
        <v>1775148</v>
      </c>
      <c r="T147" s="13">
        <v>2088410</v>
      </c>
      <c r="U147" s="13">
        <v>313262</v>
      </c>
      <c r="V147" s="50">
        <f t="shared" si="107"/>
        <v>0.84999976058341031</v>
      </c>
      <c r="W147" s="40"/>
      <c r="X147" s="90">
        <v>0</v>
      </c>
      <c r="Y147" s="90">
        <v>0</v>
      </c>
      <c r="Z147" s="90">
        <v>413647.0588235294</v>
      </c>
      <c r="AA147" s="90">
        <v>417682</v>
      </c>
      <c r="AB147" s="90">
        <v>418690.73529411765</v>
      </c>
      <c r="AC147" s="90">
        <v>418690.73529411765</v>
      </c>
      <c r="AD147" s="90">
        <v>418690.73529411765</v>
      </c>
      <c r="AE147" s="90">
        <v>959.99086940716302</v>
      </c>
      <c r="AF147" s="27">
        <f t="shared" si="99"/>
        <v>2088361.2555752893</v>
      </c>
      <c r="AG147" s="27">
        <f t="shared" si="76"/>
        <v>0</v>
      </c>
      <c r="AH147" s="27">
        <f t="shared" si="95"/>
        <v>0</v>
      </c>
      <c r="AI147" s="27">
        <f t="shared" si="96"/>
        <v>0</v>
      </c>
      <c r="AJ147" s="27">
        <f t="shared" si="77"/>
        <v>413647.0588235294</v>
      </c>
      <c r="AK147" s="27">
        <f t="shared" si="78"/>
        <v>831329.0588235294</v>
      </c>
      <c r="AL147" s="27">
        <f t="shared" si="79"/>
        <v>1250019.794117647</v>
      </c>
      <c r="AM147" s="27">
        <f t="shared" si="80"/>
        <v>1668710.5294117646</v>
      </c>
      <c r="AN147" s="27">
        <f t="shared" si="81"/>
        <v>2087401.2647058822</v>
      </c>
      <c r="AO147" s="27">
        <f t="shared" si="82"/>
        <v>2088361.2555752893</v>
      </c>
      <c r="AP147" s="91">
        <v>0.29106191834965883</v>
      </c>
      <c r="AQ147" s="91">
        <v>0.40436315825710356</v>
      </c>
      <c r="AR147" s="91">
        <v>0.60650226896698989</v>
      </c>
      <c r="AS147" s="91">
        <v>0.65733521485301716</v>
      </c>
      <c r="AT147" s="91">
        <v>0.75490697908230242</v>
      </c>
      <c r="AU147" s="91">
        <v>0.81219440508640406</v>
      </c>
      <c r="AV147" s="30">
        <v>0</v>
      </c>
      <c r="AW147" s="30">
        <v>0</v>
      </c>
      <c r="AX147" s="27">
        <f t="shared" si="101"/>
        <v>0</v>
      </c>
      <c r="AY147" s="27">
        <f t="shared" si="102"/>
        <v>167263.63110964425</v>
      </c>
      <c r="AZ147" s="27">
        <f t="shared" si="103"/>
        <v>504202.96043466276</v>
      </c>
      <c r="BA147" s="27">
        <f t="shared" si="104"/>
        <v>821682.02993684774</v>
      </c>
      <c r="BB147" s="27">
        <f t="shared" si="105"/>
        <v>1259721.2247210648</v>
      </c>
      <c r="BC147" s="27">
        <f t="shared" si="106"/>
        <v>1695375.6283644014</v>
      </c>
      <c r="BD147" s="27">
        <f t="shared" si="100"/>
        <v>1775148</v>
      </c>
      <c r="BM147" s="42"/>
      <c r="BN147" s="42"/>
      <c r="BO147" s="42"/>
      <c r="BP147" s="42"/>
      <c r="BQ147" s="42"/>
      <c r="BR147" s="42"/>
      <c r="BS147" s="42"/>
    </row>
    <row r="148" spans="1:71" ht="24.95" customHeight="1" x14ac:dyDescent="0.2">
      <c r="A148" s="1" t="s">
        <v>958</v>
      </c>
      <c r="B148" s="1">
        <v>4</v>
      </c>
      <c r="C148" s="7" t="s">
        <v>93</v>
      </c>
      <c r="D148" s="5" t="s">
        <v>94</v>
      </c>
      <c r="E148" s="7" t="s">
        <v>101</v>
      </c>
      <c r="F148" s="4" t="s">
        <v>103</v>
      </c>
      <c r="G148" s="4" t="s">
        <v>581</v>
      </c>
      <c r="H148" s="4" t="s">
        <v>582</v>
      </c>
      <c r="I148" s="4" t="s">
        <v>583</v>
      </c>
      <c r="J148" s="1" t="s">
        <v>168</v>
      </c>
      <c r="K148" s="4" t="s">
        <v>169</v>
      </c>
      <c r="L148" s="4" t="str">
        <f t="shared" si="97"/>
        <v>4.2.3.4.Sekmēt NEET jauniešu integrēšanos izglītībā un nodarbinātībā</v>
      </c>
      <c r="M148" s="4" t="s">
        <v>624</v>
      </c>
      <c r="N148" s="4" t="s">
        <v>625</v>
      </c>
      <c r="O148" s="4" t="s">
        <v>626</v>
      </c>
      <c r="P148" s="5" t="s">
        <v>42</v>
      </c>
      <c r="Q148" s="5" t="str">
        <f t="shared" si="98"/>
        <v>4.2.3.4._</v>
      </c>
      <c r="R148" s="1" t="s">
        <v>991</v>
      </c>
      <c r="S148" s="8">
        <v>5546250</v>
      </c>
      <c r="T148" s="8">
        <v>6525000</v>
      </c>
      <c r="U148" s="8">
        <v>978750</v>
      </c>
      <c r="V148" s="50">
        <f t="shared" si="107"/>
        <v>0.85</v>
      </c>
      <c r="W148" s="40"/>
      <c r="X148" s="90">
        <v>10000</v>
      </c>
      <c r="Y148" s="90">
        <v>1300000</v>
      </c>
      <c r="Z148" s="90">
        <v>1300000</v>
      </c>
      <c r="AA148" s="90">
        <v>1300000</v>
      </c>
      <c r="AB148" s="90">
        <v>1300000</v>
      </c>
      <c r="AC148" s="90">
        <v>1315000</v>
      </c>
      <c r="AD148" s="90">
        <v>0</v>
      </c>
      <c r="AE148" s="90">
        <v>0</v>
      </c>
      <c r="AF148" s="27">
        <f t="shared" si="99"/>
        <v>6525000</v>
      </c>
      <c r="AG148" s="27">
        <f t="shared" si="76"/>
        <v>0</v>
      </c>
      <c r="AH148" s="27">
        <f t="shared" si="95"/>
        <v>10000</v>
      </c>
      <c r="AI148" s="27">
        <f t="shared" si="96"/>
        <v>1310000</v>
      </c>
      <c r="AJ148" s="27">
        <f t="shared" si="77"/>
        <v>2610000</v>
      </c>
      <c r="AK148" s="27">
        <f t="shared" si="78"/>
        <v>3910000</v>
      </c>
      <c r="AL148" s="27">
        <f t="shared" si="79"/>
        <v>5210000</v>
      </c>
      <c r="AM148" s="27">
        <f t="shared" si="80"/>
        <v>6525000</v>
      </c>
      <c r="AN148" s="27">
        <f t="shared" si="81"/>
        <v>6525000</v>
      </c>
      <c r="AO148" s="27">
        <f t="shared" si="82"/>
        <v>6525000</v>
      </c>
      <c r="AP148" s="91">
        <v>0.29106191834965883</v>
      </c>
      <c r="AQ148" s="91">
        <v>0.40436315825710356</v>
      </c>
      <c r="AR148" s="91">
        <v>0.60650226896698989</v>
      </c>
      <c r="AS148" s="91">
        <v>0.65733521485301716</v>
      </c>
      <c r="AT148" s="91">
        <v>0.75490697908230242</v>
      </c>
      <c r="AU148" s="91">
        <v>0.81219440508640406</v>
      </c>
      <c r="AV148" s="30">
        <v>0</v>
      </c>
      <c r="AW148" s="30">
        <v>0</v>
      </c>
      <c r="AX148" s="27">
        <f t="shared" si="101"/>
        <v>381291.1130380531</v>
      </c>
      <c r="AY148" s="27">
        <f t="shared" si="102"/>
        <v>1055387.8430510403</v>
      </c>
      <c r="AZ148" s="27">
        <f t="shared" si="103"/>
        <v>2371423.8716609306</v>
      </c>
      <c r="BA148" s="27">
        <f t="shared" si="104"/>
        <v>3424716.4693842195</v>
      </c>
      <c r="BB148" s="27">
        <f t="shared" si="105"/>
        <v>4925768.0385120232</v>
      </c>
      <c r="BC148" s="27">
        <f t="shared" si="106"/>
        <v>5299568.4931887863</v>
      </c>
      <c r="BD148" s="27">
        <f t="shared" si="100"/>
        <v>5546250</v>
      </c>
      <c r="BM148" s="42"/>
      <c r="BN148" s="42"/>
      <c r="BO148" s="42"/>
      <c r="BP148" s="42"/>
      <c r="BQ148" s="42"/>
      <c r="BR148" s="42"/>
      <c r="BS148" s="42"/>
    </row>
    <row r="149" spans="1:71" ht="123.75" x14ac:dyDescent="0.2">
      <c r="A149" s="1" t="s">
        <v>957</v>
      </c>
      <c r="B149" s="1">
        <v>4</v>
      </c>
      <c r="C149" s="7" t="s">
        <v>93</v>
      </c>
      <c r="D149" s="5" t="s">
        <v>94</v>
      </c>
      <c r="E149" s="7" t="s">
        <v>104</v>
      </c>
      <c r="F149" s="4" t="s">
        <v>105</v>
      </c>
      <c r="G149" s="4" t="s">
        <v>584</v>
      </c>
      <c r="H149" s="4" t="s">
        <v>585</v>
      </c>
      <c r="I149" s="4" t="s">
        <v>586</v>
      </c>
      <c r="J149" s="1" t="s">
        <v>170</v>
      </c>
      <c r="K149" s="4" t="s">
        <v>171</v>
      </c>
      <c r="L149" s="4" t="str">
        <f t="shared" si="97"/>
        <v>4.2.4.1.Atbalsts nozaru vajadzībās balstītai pieaugušo izglītībai</v>
      </c>
      <c r="M149" s="4" t="s">
        <v>627</v>
      </c>
      <c r="N149" s="4" t="s">
        <v>628</v>
      </c>
      <c r="O149" s="4" t="s">
        <v>629</v>
      </c>
      <c r="P149" s="5">
        <v>1</v>
      </c>
      <c r="Q149" s="5" t="str">
        <f t="shared" si="98"/>
        <v>4.2.4.1.1</v>
      </c>
      <c r="R149" s="1" t="s">
        <v>991</v>
      </c>
      <c r="S149" s="8">
        <v>12495000</v>
      </c>
      <c r="T149" s="8">
        <v>14700000</v>
      </c>
      <c r="U149" s="8">
        <v>2205000</v>
      </c>
      <c r="V149" s="50">
        <f t="shared" si="107"/>
        <v>0.85</v>
      </c>
      <c r="W149" s="40"/>
      <c r="X149" s="90">
        <v>0</v>
      </c>
      <c r="Y149" s="90">
        <v>1470000</v>
      </c>
      <c r="Z149" s="90">
        <v>2940000</v>
      </c>
      <c r="AA149" s="90">
        <v>2940000</v>
      </c>
      <c r="AB149" s="90">
        <v>2940000</v>
      </c>
      <c r="AC149" s="90">
        <v>2940000</v>
      </c>
      <c r="AD149" s="90">
        <v>1470000</v>
      </c>
      <c r="AE149" s="90">
        <v>0</v>
      </c>
      <c r="AF149" s="27">
        <f t="shared" si="99"/>
        <v>14700000</v>
      </c>
      <c r="AG149" s="27">
        <f t="shared" si="76"/>
        <v>0</v>
      </c>
      <c r="AH149" s="27">
        <f t="shared" si="95"/>
        <v>0</v>
      </c>
      <c r="AI149" s="27">
        <f t="shared" si="96"/>
        <v>1470000</v>
      </c>
      <c r="AJ149" s="27">
        <f t="shared" si="77"/>
        <v>4410000</v>
      </c>
      <c r="AK149" s="27">
        <f t="shared" si="78"/>
        <v>7350000</v>
      </c>
      <c r="AL149" s="27">
        <f t="shared" si="79"/>
        <v>10290000</v>
      </c>
      <c r="AM149" s="27">
        <f t="shared" si="80"/>
        <v>13230000</v>
      </c>
      <c r="AN149" s="27">
        <f t="shared" si="81"/>
        <v>14700000</v>
      </c>
      <c r="AO149" s="27">
        <f t="shared" si="82"/>
        <v>14700000</v>
      </c>
      <c r="AP149" s="91">
        <v>0.29106191834965883</v>
      </c>
      <c r="AQ149" s="91">
        <v>0.40436315825710356</v>
      </c>
      <c r="AR149" s="91">
        <v>0.60650226896698989</v>
      </c>
      <c r="AS149" s="91">
        <v>0.65733521485301716</v>
      </c>
      <c r="AT149" s="91">
        <v>0.75490697908230242</v>
      </c>
      <c r="AU149" s="91">
        <v>0.81219440508640406</v>
      </c>
      <c r="AV149" s="30">
        <v>0</v>
      </c>
      <c r="AW149" s="30">
        <v>0</v>
      </c>
      <c r="AX149" s="27">
        <f t="shared" si="101"/>
        <v>427861.01997399848</v>
      </c>
      <c r="AY149" s="27">
        <f t="shared" si="102"/>
        <v>1783241.5279138268</v>
      </c>
      <c r="AZ149" s="27">
        <f t="shared" si="103"/>
        <v>4457791.6769073755</v>
      </c>
      <c r="BA149" s="27">
        <f t="shared" si="104"/>
        <v>6763979.3608375462</v>
      </c>
      <c r="BB149" s="27">
        <f t="shared" si="105"/>
        <v>9987419.3332588617</v>
      </c>
      <c r="BC149" s="27">
        <f t="shared" si="106"/>
        <v>11939257.754770139</v>
      </c>
      <c r="BD149" s="27">
        <f t="shared" si="100"/>
        <v>12495000</v>
      </c>
      <c r="BM149" s="42"/>
      <c r="BN149" s="42"/>
      <c r="BO149" s="42"/>
      <c r="BP149" s="42"/>
      <c r="BQ149" s="42"/>
      <c r="BR149" s="42"/>
      <c r="BS149" s="42"/>
    </row>
    <row r="150" spans="1:71" ht="123.75" x14ac:dyDescent="0.2">
      <c r="A150" s="1" t="s">
        <v>958</v>
      </c>
      <c r="B150" s="1">
        <v>4</v>
      </c>
      <c r="C150" s="7" t="s">
        <v>93</v>
      </c>
      <c r="D150" s="5" t="s">
        <v>94</v>
      </c>
      <c r="E150" s="7" t="s">
        <v>104</v>
      </c>
      <c r="F150" s="4" t="s">
        <v>105</v>
      </c>
      <c r="G150" s="4" t="s">
        <v>584</v>
      </c>
      <c r="H150" s="4" t="s">
        <v>585</v>
      </c>
      <c r="I150" s="4" t="s">
        <v>586</v>
      </c>
      <c r="J150" s="1" t="s">
        <v>170</v>
      </c>
      <c r="K150" s="4" t="s">
        <v>171</v>
      </c>
      <c r="L150" s="4" t="str">
        <f t="shared" si="97"/>
        <v>4.2.4.1.Atbalsts nozaru vajadzībās balstītai pieaugušo izglītībai</v>
      </c>
      <c r="M150" s="4" t="s">
        <v>627</v>
      </c>
      <c r="N150" s="4" t="s">
        <v>628</v>
      </c>
      <c r="O150" s="4" t="s">
        <v>629</v>
      </c>
      <c r="P150" s="5">
        <v>2</v>
      </c>
      <c r="Q150" s="5" t="str">
        <f t="shared" si="98"/>
        <v>4.2.4.1.2</v>
      </c>
      <c r="R150" s="1" t="s">
        <v>991</v>
      </c>
      <c r="S150" s="8">
        <v>5815927</v>
      </c>
      <c r="T150" s="8">
        <v>6842268</v>
      </c>
      <c r="U150" s="8">
        <v>1026341</v>
      </c>
      <c r="V150" s="50">
        <f t="shared" si="107"/>
        <v>0.84999988307970398</v>
      </c>
      <c r="W150" s="40"/>
      <c r="X150" s="90">
        <v>0</v>
      </c>
      <c r="Y150" s="90">
        <v>0</v>
      </c>
      <c r="Z150" s="90">
        <v>1026340</v>
      </c>
      <c r="AA150" s="90">
        <v>1368453</v>
      </c>
      <c r="AB150" s="90">
        <v>1368453</v>
      </c>
      <c r="AC150" s="90">
        <v>1368453</v>
      </c>
      <c r="AD150" s="90">
        <v>1710569</v>
      </c>
      <c r="AE150" s="90">
        <v>0</v>
      </c>
      <c r="AF150" s="27">
        <f t="shared" si="99"/>
        <v>6842268</v>
      </c>
      <c r="AG150" s="27">
        <f t="shared" si="76"/>
        <v>0</v>
      </c>
      <c r="AH150" s="27">
        <f t="shared" ref="AH150:AH181" si="108">AG150+X150</f>
        <v>0</v>
      </c>
      <c r="AI150" s="27">
        <f t="shared" ref="AI150:AI181" si="109">AH150+Y150</f>
        <v>0</v>
      </c>
      <c r="AJ150" s="27">
        <f t="shared" si="77"/>
        <v>1026340</v>
      </c>
      <c r="AK150" s="27">
        <f t="shared" si="78"/>
        <v>2394793</v>
      </c>
      <c r="AL150" s="27">
        <f t="shared" si="79"/>
        <v>3763246</v>
      </c>
      <c r="AM150" s="27">
        <f t="shared" si="80"/>
        <v>5131699</v>
      </c>
      <c r="AN150" s="27">
        <f t="shared" si="81"/>
        <v>6842268</v>
      </c>
      <c r="AO150" s="27">
        <f t="shared" si="82"/>
        <v>6842268</v>
      </c>
      <c r="AP150" s="91">
        <v>0.29106191834965883</v>
      </c>
      <c r="AQ150" s="91">
        <v>0.40436315825710356</v>
      </c>
      <c r="AR150" s="91">
        <v>0.60650226896698989</v>
      </c>
      <c r="AS150" s="91">
        <v>0.65733521485301716</v>
      </c>
      <c r="AT150" s="91">
        <v>0.75490697908230242</v>
      </c>
      <c r="AU150" s="91">
        <v>0.81219440508640406</v>
      </c>
      <c r="AV150" s="30">
        <v>0</v>
      </c>
      <c r="AW150" s="30">
        <v>0</v>
      </c>
      <c r="AX150" s="27">
        <f t="shared" si="101"/>
        <v>0</v>
      </c>
      <c r="AY150" s="27">
        <f t="shared" si="102"/>
        <v>415014.08384559565</v>
      </c>
      <c r="AZ150" s="27">
        <f t="shared" si="103"/>
        <v>1452447.3882062647</v>
      </c>
      <c r="BA150" s="27">
        <f t="shared" si="104"/>
        <v>2473714.1179547575</v>
      </c>
      <c r="BB150" s="27">
        <f t="shared" si="105"/>
        <v>3873955.3896496724</v>
      </c>
      <c r="BC150" s="27">
        <f t="shared" si="106"/>
        <v>5557251.7877017399</v>
      </c>
      <c r="BD150" s="27">
        <f t="shared" si="100"/>
        <v>5815927</v>
      </c>
      <c r="BM150" s="42"/>
      <c r="BN150" s="42"/>
      <c r="BO150" s="42"/>
      <c r="BP150" s="42"/>
      <c r="BQ150" s="42"/>
      <c r="BR150" s="42"/>
      <c r="BS150" s="42"/>
    </row>
    <row r="151" spans="1:71" ht="24.95" customHeight="1" x14ac:dyDescent="0.2">
      <c r="A151" s="1" t="s">
        <v>958</v>
      </c>
      <c r="B151" s="1">
        <v>4</v>
      </c>
      <c r="C151" s="7" t="s">
        <v>93</v>
      </c>
      <c r="D151" s="5" t="s">
        <v>94</v>
      </c>
      <c r="E151" s="7" t="s">
        <v>104</v>
      </c>
      <c r="F151" s="4" t="s">
        <v>105</v>
      </c>
      <c r="G151" s="4" t="s">
        <v>584</v>
      </c>
      <c r="H151" s="4" t="s">
        <v>585</v>
      </c>
      <c r="I151" s="4" t="s">
        <v>586</v>
      </c>
      <c r="J151" s="1" t="s">
        <v>172</v>
      </c>
      <c r="K151" s="4" t="s">
        <v>173</v>
      </c>
      <c r="L151" s="4" t="str">
        <f t="shared" si="97"/>
        <v>4.2.4.2.Atbalsts pieaugušo individuālajās vajadzībās balstītai pieaugušo izglītībai</v>
      </c>
      <c r="M151" s="4" t="s">
        <v>630</v>
      </c>
      <c r="N151" s="4" t="s">
        <v>631</v>
      </c>
      <c r="O151" s="4" t="s">
        <v>632</v>
      </c>
      <c r="P151" s="5" t="s">
        <v>42</v>
      </c>
      <c r="Q151" s="5" t="str">
        <f t="shared" si="98"/>
        <v>4.2.4.2._</v>
      </c>
      <c r="R151" s="1" t="s">
        <v>991</v>
      </c>
      <c r="S151" s="8">
        <v>29429946</v>
      </c>
      <c r="T151" s="8">
        <v>34623466</v>
      </c>
      <c r="U151" s="8">
        <v>5193520</v>
      </c>
      <c r="V151" s="50">
        <f t="shared" si="107"/>
        <v>0.84999999711178542</v>
      </c>
      <c r="W151" s="40"/>
      <c r="X151" s="90">
        <v>0</v>
      </c>
      <c r="Y151" s="90">
        <v>4462346</v>
      </c>
      <c r="Z151" s="90">
        <v>6674693</v>
      </c>
      <c r="AA151" s="90">
        <v>6674693</v>
      </c>
      <c r="AB151" s="90">
        <v>6674693</v>
      </c>
      <c r="AC151" s="90">
        <v>6674693</v>
      </c>
      <c r="AD151" s="90">
        <v>3462348</v>
      </c>
      <c r="AE151" s="90">
        <v>0</v>
      </c>
      <c r="AF151" s="27">
        <f t="shared" si="99"/>
        <v>34623466</v>
      </c>
      <c r="AG151" s="27">
        <f t="shared" si="76"/>
        <v>0</v>
      </c>
      <c r="AH151" s="27">
        <f t="shared" si="108"/>
        <v>0</v>
      </c>
      <c r="AI151" s="27">
        <f t="shared" si="109"/>
        <v>4462346</v>
      </c>
      <c r="AJ151" s="27">
        <f t="shared" si="77"/>
        <v>11137039</v>
      </c>
      <c r="AK151" s="27">
        <f t="shared" si="78"/>
        <v>17811732</v>
      </c>
      <c r="AL151" s="27">
        <f t="shared" si="79"/>
        <v>24486425</v>
      </c>
      <c r="AM151" s="27">
        <f t="shared" si="80"/>
        <v>31161118</v>
      </c>
      <c r="AN151" s="27">
        <f t="shared" si="81"/>
        <v>34623466</v>
      </c>
      <c r="AO151" s="27">
        <f t="shared" si="82"/>
        <v>34623466</v>
      </c>
      <c r="AP151" s="91">
        <v>0.29106191834965883</v>
      </c>
      <c r="AQ151" s="91">
        <v>0.40436315825710356</v>
      </c>
      <c r="AR151" s="91">
        <v>0.60650226896698989</v>
      </c>
      <c r="AS151" s="91">
        <v>0.65733521485301716</v>
      </c>
      <c r="AT151" s="91">
        <v>0.75490697908230242</v>
      </c>
      <c r="AU151" s="91">
        <v>0.81219440508640406</v>
      </c>
      <c r="AV151" s="30">
        <v>0</v>
      </c>
      <c r="AW151" s="30">
        <v>0</v>
      </c>
      <c r="AX151" s="27">
        <f t="shared" si="101"/>
        <v>1298818.9870999267</v>
      </c>
      <c r="AY151" s="27">
        <f t="shared" si="102"/>
        <v>4503408.2636725344</v>
      </c>
      <c r="AZ151" s="27">
        <f t="shared" si="103"/>
        <v>10802855.87223194</v>
      </c>
      <c r="BA151" s="27">
        <f t="shared" si="104"/>
        <v>16095789.43835729</v>
      </c>
      <c r="BB151" s="27">
        <f t="shared" si="105"/>
        <v>23523745.454207156</v>
      </c>
      <c r="BC151" s="27">
        <f t="shared" si="106"/>
        <v>28120985.369899336</v>
      </c>
      <c r="BD151" s="27">
        <f t="shared" si="100"/>
        <v>29429946</v>
      </c>
      <c r="BM151" s="42"/>
      <c r="BN151" s="42"/>
      <c r="BO151" s="42"/>
      <c r="BP151" s="42"/>
      <c r="BQ151" s="42"/>
      <c r="BR151" s="42"/>
      <c r="BS151" s="42"/>
    </row>
    <row r="152" spans="1:71" ht="24.95" customHeight="1" x14ac:dyDescent="0.2">
      <c r="A152" s="1" t="s">
        <v>964</v>
      </c>
      <c r="B152" s="1">
        <v>4</v>
      </c>
      <c r="C152" s="7" t="s">
        <v>93</v>
      </c>
      <c r="D152" s="5" t="s">
        <v>94</v>
      </c>
      <c r="E152" s="7" t="s">
        <v>104</v>
      </c>
      <c r="F152" s="4" t="s">
        <v>105</v>
      </c>
      <c r="G152" s="4" t="s">
        <v>584</v>
      </c>
      <c r="H152" s="4" t="s">
        <v>585</v>
      </c>
      <c r="I152" s="4" t="s">
        <v>586</v>
      </c>
      <c r="J152" s="10" t="s">
        <v>358</v>
      </c>
      <c r="K152" s="4" t="s">
        <v>359</v>
      </c>
      <c r="L152" s="4" t="str">
        <f t="shared" si="97"/>
        <v>4.2.4.3.Digitālo prasmju pilnveide</v>
      </c>
      <c r="M152" s="4" t="s">
        <v>826</v>
      </c>
      <c r="N152" s="4" t="s">
        <v>359</v>
      </c>
      <c r="O152" s="4" t="s">
        <v>826</v>
      </c>
      <c r="P152" s="5" t="s">
        <v>42</v>
      </c>
      <c r="Q152" s="5" t="str">
        <f t="shared" si="98"/>
        <v>4.2.4.3._</v>
      </c>
      <c r="R152" s="1" t="s">
        <v>991</v>
      </c>
      <c r="S152" s="13">
        <v>3948930</v>
      </c>
      <c r="T152" s="13">
        <v>4645800</v>
      </c>
      <c r="U152" s="13">
        <v>696870</v>
      </c>
      <c r="V152" s="50">
        <f t="shared" si="107"/>
        <v>0.85</v>
      </c>
      <c r="W152" s="40"/>
      <c r="X152" s="90">
        <v>0</v>
      </c>
      <c r="Y152" s="90">
        <v>0</v>
      </c>
      <c r="Z152" s="90">
        <v>391281.17647058825</v>
      </c>
      <c r="AA152" s="90">
        <v>836244</v>
      </c>
      <c r="AB152" s="90">
        <v>1063629.705882353</v>
      </c>
      <c r="AC152" s="90">
        <v>1063629.705882353</v>
      </c>
      <c r="AD152" s="90">
        <v>1063629.705882353</v>
      </c>
      <c r="AE152" s="90">
        <v>216397.90215896099</v>
      </c>
      <c r="AF152" s="27">
        <f t="shared" si="99"/>
        <v>4634812.1962766079</v>
      </c>
      <c r="AG152" s="27">
        <f t="shared" si="76"/>
        <v>0</v>
      </c>
      <c r="AH152" s="27">
        <f t="shared" si="108"/>
        <v>0</v>
      </c>
      <c r="AI152" s="27">
        <f t="shared" si="109"/>
        <v>0</v>
      </c>
      <c r="AJ152" s="27">
        <f t="shared" si="77"/>
        <v>391281.17647058825</v>
      </c>
      <c r="AK152" s="27">
        <f t="shared" si="78"/>
        <v>1227525.1764705882</v>
      </c>
      <c r="AL152" s="27">
        <f t="shared" si="79"/>
        <v>2291154.8823529412</v>
      </c>
      <c r="AM152" s="27">
        <f t="shared" si="80"/>
        <v>3354784.5882352944</v>
      </c>
      <c r="AN152" s="27">
        <f t="shared" si="81"/>
        <v>4418414.2941176472</v>
      </c>
      <c r="AO152" s="27">
        <f t="shared" si="82"/>
        <v>4634812.1962766079</v>
      </c>
      <c r="AP152" s="91">
        <f>S152/AF152</f>
        <v>0.8520151049857827</v>
      </c>
      <c r="AQ152" s="91">
        <f>S152/AF152</f>
        <v>0.8520151049857827</v>
      </c>
      <c r="AR152" s="91">
        <f>S152/AF152</f>
        <v>0.8520151049857827</v>
      </c>
      <c r="AS152" s="91">
        <f>S152/AF152</f>
        <v>0.8520151049857827</v>
      </c>
      <c r="AT152" s="91">
        <f>S152/AF152</f>
        <v>0.8520151049857827</v>
      </c>
      <c r="AU152" s="91">
        <f>S152/AF152</f>
        <v>0.8520151049857827</v>
      </c>
      <c r="AV152" s="30">
        <v>0</v>
      </c>
      <c r="AW152" s="30">
        <v>0</v>
      </c>
      <c r="AX152" s="27">
        <f t="shared" si="101"/>
        <v>0</v>
      </c>
      <c r="AY152" s="27">
        <f t="shared" si="102"/>
        <v>333377.47264954884</v>
      </c>
      <c r="AZ152" s="27">
        <f t="shared" si="103"/>
        <v>1045869.9921032797</v>
      </c>
      <c r="BA152" s="27">
        <f t="shared" si="104"/>
        <v>1952098.5676266297</v>
      </c>
      <c r="BB152" s="27">
        <f t="shared" si="105"/>
        <v>2858327.1431499803</v>
      </c>
      <c r="BC152" s="27">
        <f t="shared" si="106"/>
        <v>3764555.7186733303</v>
      </c>
      <c r="BD152" s="27">
        <f t="shared" si="100"/>
        <v>3948930</v>
      </c>
      <c r="BM152" s="42"/>
      <c r="BN152" s="42"/>
      <c r="BO152" s="42"/>
      <c r="BP152" s="42"/>
      <c r="BQ152" s="42"/>
      <c r="BR152" s="42"/>
      <c r="BS152" s="42"/>
    </row>
    <row r="153" spans="1:71" ht="24.95" customHeight="1" x14ac:dyDescent="0.2">
      <c r="A153" s="1" t="s">
        <v>956</v>
      </c>
      <c r="B153" s="1">
        <v>4</v>
      </c>
      <c r="C153" s="7" t="s">
        <v>59</v>
      </c>
      <c r="D153" s="5" t="s">
        <v>82</v>
      </c>
      <c r="E153" s="7" t="s">
        <v>60</v>
      </c>
      <c r="F153" s="4" t="s">
        <v>83</v>
      </c>
      <c r="G153" s="4" t="s">
        <v>502</v>
      </c>
      <c r="H153" s="4" t="s">
        <v>503</v>
      </c>
      <c r="I153" s="4" t="s">
        <v>504</v>
      </c>
      <c r="J153" s="1" t="s">
        <v>200</v>
      </c>
      <c r="K153" s="4" t="s">
        <v>201</v>
      </c>
      <c r="L153" s="4" t="str">
        <f t="shared" ref="L153:L184" si="110">J153&amp;K153</f>
        <v xml:space="preserve">4.3.1.1.Labklājības ministrijas infrastruktūras pieejamības nodrošināšana
</v>
      </c>
      <c r="M153" s="4" t="s">
        <v>679</v>
      </c>
      <c r="N153" s="4" t="s">
        <v>680</v>
      </c>
      <c r="O153" s="4" t="s">
        <v>937</v>
      </c>
      <c r="P153" s="5" t="s">
        <v>42</v>
      </c>
      <c r="Q153" s="5" t="str">
        <f t="shared" ref="Q153:Q184" si="111">J153&amp;P153</f>
        <v>4.3.1.1._</v>
      </c>
      <c r="R153" s="1" t="s">
        <v>43</v>
      </c>
      <c r="S153" s="13">
        <v>443700</v>
      </c>
      <c r="T153" s="13">
        <v>522000</v>
      </c>
      <c r="U153" s="13">
        <v>78300</v>
      </c>
      <c r="V153" s="50">
        <f t="shared" si="107"/>
        <v>0.85</v>
      </c>
      <c r="W153" s="40"/>
      <c r="X153" s="90">
        <v>0</v>
      </c>
      <c r="Y153" s="90">
        <v>0</v>
      </c>
      <c r="Z153" s="90">
        <v>0</v>
      </c>
      <c r="AA153" s="90">
        <v>0</v>
      </c>
      <c r="AB153" s="90">
        <v>0</v>
      </c>
      <c r="AC153" s="90">
        <v>0</v>
      </c>
      <c r="AD153" s="90">
        <v>0</v>
      </c>
      <c r="AE153" s="90">
        <v>0</v>
      </c>
      <c r="AF153" s="27">
        <f t="shared" ref="AF153:AF184" si="112">W153+X153+Y153+Z153+AA153+AB153+AC153+AD153+AE153</f>
        <v>0</v>
      </c>
      <c r="AG153" s="27">
        <f t="shared" si="76"/>
        <v>0</v>
      </c>
      <c r="AH153" s="27">
        <f t="shared" si="108"/>
        <v>0</v>
      </c>
      <c r="AI153" s="27">
        <f t="shared" si="109"/>
        <v>0</v>
      </c>
      <c r="AJ153" s="27">
        <f t="shared" si="77"/>
        <v>0</v>
      </c>
      <c r="AK153" s="27">
        <f t="shared" si="78"/>
        <v>0</v>
      </c>
      <c r="AL153" s="27">
        <f t="shared" si="79"/>
        <v>0</v>
      </c>
      <c r="AM153" s="27">
        <f t="shared" si="80"/>
        <v>0</v>
      </c>
      <c r="AN153" s="27">
        <f t="shared" si="81"/>
        <v>0</v>
      </c>
      <c r="AO153" s="27">
        <f t="shared" si="82"/>
        <v>0</v>
      </c>
      <c r="AP153" s="91">
        <v>0.50435846832197817</v>
      </c>
      <c r="AQ153" s="91">
        <v>0.46991464047737752</v>
      </c>
      <c r="AR153" s="91">
        <v>0.54455166330727101</v>
      </c>
      <c r="AS153" s="91">
        <v>0.68869228476477917</v>
      </c>
      <c r="AT153" s="91">
        <v>0.78416684405807557</v>
      </c>
      <c r="AU153" s="91">
        <v>0.82817599772856554</v>
      </c>
      <c r="AV153" s="30">
        <v>0</v>
      </c>
      <c r="AW153" s="30">
        <v>0</v>
      </c>
      <c r="AX153" s="27">
        <f t="shared" si="101"/>
        <v>0</v>
      </c>
      <c r="AY153" s="27">
        <f t="shared" si="102"/>
        <v>0</v>
      </c>
      <c r="AZ153" s="27">
        <f t="shared" si="103"/>
        <v>0</v>
      </c>
      <c r="BA153" s="27">
        <f t="shared" si="104"/>
        <v>0</v>
      </c>
      <c r="BB153" s="27">
        <f t="shared" si="105"/>
        <v>0</v>
      </c>
      <c r="BC153" s="27">
        <f t="shared" si="106"/>
        <v>0</v>
      </c>
      <c r="BD153" s="27">
        <f t="shared" ref="BD153:BD200" si="113">S153</f>
        <v>443700</v>
      </c>
      <c r="BM153" s="42"/>
      <c r="BN153" s="42"/>
      <c r="BO153" s="42"/>
      <c r="BP153" s="42"/>
      <c r="BQ153" s="42"/>
      <c r="BR153" s="42"/>
      <c r="BS153" s="42"/>
    </row>
    <row r="154" spans="1:71" ht="24.95" customHeight="1" x14ac:dyDescent="0.2">
      <c r="A154" s="1" t="s">
        <v>956</v>
      </c>
      <c r="B154" s="1">
        <v>4</v>
      </c>
      <c r="C154" s="7" t="s">
        <v>59</v>
      </c>
      <c r="D154" s="5" t="s">
        <v>82</v>
      </c>
      <c r="E154" s="7" t="s">
        <v>60</v>
      </c>
      <c r="F154" s="4" t="s">
        <v>83</v>
      </c>
      <c r="G154" s="4" t="s">
        <v>502</v>
      </c>
      <c r="H154" s="4" t="s">
        <v>503</v>
      </c>
      <c r="I154" s="4" t="s">
        <v>504</v>
      </c>
      <c r="J154" s="1" t="s">
        <v>202</v>
      </c>
      <c r="K154" s="4" t="s">
        <v>203</v>
      </c>
      <c r="L154" s="4" t="str">
        <f t="shared" si="110"/>
        <v xml:space="preserve">4.3.1.2.Pakalpojumu kvalitātes un pieejamības uzlabošana, tuvinot VSAC filiāles kopienā sniegtajiem (ģimeniskā vidē pietuvinātiem) pakalpojumiem 
</v>
      </c>
      <c r="M154" s="4" t="s">
        <v>938</v>
      </c>
      <c r="N154" s="4" t="s">
        <v>939</v>
      </c>
      <c r="O154" s="4" t="s">
        <v>940</v>
      </c>
      <c r="P154" s="5" t="s">
        <v>42</v>
      </c>
      <c r="Q154" s="5" t="str">
        <f t="shared" si="111"/>
        <v>4.3.1.2._</v>
      </c>
      <c r="R154" s="1" t="s">
        <v>43</v>
      </c>
      <c r="S154" s="13">
        <v>22185000</v>
      </c>
      <c r="T154" s="13">
        <v>26100000</v>
      </c>
      <c r="U154" s="13">
        <v>3915000</v>
      </c>
      <c r="V154" s="50">
        <f t="shared" si="107"/>
        <v>0.85</v>
      </c>
      <c r="W154" s="40"/>
      <c r="X154" s="90">
        <v>0</v>
      </c>
      <c r="Y154" s="90">
        <v>2612506.71</v>
      </c>
      <c r="Z154" s="90">
        <v>10711277.49</v>
      </c>
      <c r="AA154" s="90">
        <v>12801282.859999999</v>
      </c>
      <c r="AB154" s="90"/>
      <c r="AC154" s="90"/>
      <c r="AD154" s="90"/>
      <c r="AE154" s="90">
        <v>0</v>
      </c>
      <c r="AF154" s="27">
        <f t="shared" si="112"/>
        <v>26125067.059999999</v>
      </c>
      <c r="AG154" s="27">
        <f t="shared" ref="AG154:AG215" si="114">W154</f>
        <v>0</v>
      </c>
      <c r="AH154" s="27">
        <f t="shared" si="108"/>
        <v>0</v>
      </c>
      <c r="AI154" s="27">
        <f t="shared" si="109"/>
        <v>2612506.71</v>
      </c>
      <c r="AJ154" s="27">
        <f t="shared" ref="AJ154:AJ215" si="115">AI154+Z154</f>
        <v>13323784.199999999</v>
      </c>
      <c r="AK154" s="27">
        <f t="shared" ref="AK154:AK215" si="116">AJ154+AA154</f>
        <v>26125067.059999999</v>
      </c>
      <c r="AL154" s="27">
        <f t="shared" ref="AL154:AL215" si="117">AK154+AB154</f>
        <v>26125067.059999999</v>
      </c>
      <c r="AM154" s="27">
        <f t="shared" ref="AM154:AM215" si="118">AL154+AC154</f>
        <v>26125067.059999999</v>
      </c>
      <c r="AN154" s="27">
        <f t="shared" ref="AN154:AN215" si="119">AM154+AD154</f>
        <v>26125067.059999999</v>
      </c>
      <c r="AO154" s="27">
        <f t="shared" ref="AO154:AO215" si="120">AN154+AE154</f>
        <v>26125067.059999999</v>
      </c>
      <c r="AP154" s="91">
        <v>0.50435846832197817</v>
      </c>
      <c r="AQ154" s="91">
        <v>0.46991464047737752</v>
      </c>
      <c r="AR154" s="91">
        <v>0.54455166330727101</v>
      </c>
      <c r="AS154" s="91">
        <v>0.68869228476477917</v>
      </c>
      <c r="AT154" s="91">
        <v>0.78416684405807557</v>
      </c>
      <c r="AU154" s="91">
        <v>0.82817599772856554</v>
      </c>
      <c r="AV154" s="30">
        <v>0</v>
      </c>
      <c r="AW154" s="30">
        <v>0</v>
      </c>
      <c r="AX154" s="27">
        <f t="shared" si="101"/>
        <v>1317639.8827364903</v>
      </c>
      <c r="AY154" s="27">
        <f t="shared" si="102"/>
        <v>6261041.2621411625</v>
      </c>
      <c r="AZ154" s="27">
        <f t="shared" si="103"/>
        <v>14226448.721536996</v>
      </c>
      <c r="BA154" s="27">
        <f t="shared" si="104"/>
        <v>17992132.123184472</v>
      </c>
      <c r="BB154" s="27">
        <f t="shared" si="105"/>
        <v>20486411.387245785</v>
      </c>
      <c r="BC154" s="27">
        <f t="shared" si="106"/>
        <v>21636153.478141181</v>
      </c>
      <c r="BD154" s="27">
        <f t="shared" si="113"/>
        <v>22185000</v>
      </c>
      <c r="BM154" s="42"/>
      <c r="BN154" s="42"/>
      <c r="BO154" s="42"/>
      <c r="BP154" s="42"/>
      <c r="BQ154" s="42"/>
      <c r="BR154" s="42"/>
      <c r="BS154" s="42"/>
    </row>
    <row r="155" spans="1:71" ht="24.95" customHeight="1" x14ac:dyDescent="0.2">
      <c r="A155" s="1" t="s">
        <v>957</v>
      </c>
      <c r="B155" s="1">
        <v>4</v>
      </c>
      <c r="C155" s="7" t="s">
        <v>59</v>
      </c>
      <c r="D155" s="4" t="s">
        <v>82</v>
      </c>
      <c r="E155" s="7" t="s">
        <v>60</v>
      </c>
      <c r="F155" s="4" t="s">
        <v>83</v>
      </c>
      <c r="G155" s="4" t="s">
        <v>502</v>
      </c>
      <c r="H155" s="4" t="s">
        <v>503</v>
      </c>
      <c r="I155" s="4" t="s">
        <v>504</v>
      </c>
      <c r="J155" s="1" t="s">
        <v>61</v>
      </c>
      <c r="K155" s="4" t="s">
        <v>62</v>
      </c>
      <c r="L155" s="4" t="str">
        <f t="shared" si="110"/>
        <v>4.3.1.3.Sociālo mājokļu atjaunošana vai jaunu sociālo mājokļu būvniecība</v>
      </c>
      <c r="M155" s="4" t="s">
        <v>505</v>
      </c>
      <c r="N155" s="4" t="s">
        <v>506</v>
      </c>
      <c r="O155" s="4" t="s">
        <v>507</v>
      </c>
      <c r="P155" s="1" t="s">
        <v>42</v>
      </c>
      <c r="Q155" s="5" t="str">
        <f t="shared" si="111"/>
        <v>4.3.1.3._</v>
      </c>
      <c r="R155" s="1" t="s">
        <v>43</v>
      </c>
      <c r="S155" s="6">
        <v>51765000</v>
      </c>
      <c r="T155" s="6">
        <v>60900000</v>
      </c>
      <c r="U155" s="6">
        <v>9135000</v>
      </c>
      <c r="V155" s="50">
        <f t="shared" si="107"/>
        <v>0.85</v>
      </c>
      <c r="W155" s="40"/>
      <c r="X155" s="90">
        <v>0</v>
      </c>
      <c r="Y155" s="90">
        <v>5000000</v>
      </c>
      <c r="Z155" s="90">
        <v>9000000</v>
      </c>
      <c r="AA155" s="90">
        <v>12000000</v>
      </c>
      <c r="AB155" s="90">
        <v>12000000</v>
      </c>
      <c r="AC155" s="90">
        <v>10000000</v>
      </c>
      <c r="AD155" s="90">
        <v>3765000</v>
      </c>
      <c r="AE155" s="90">
        <v>0</v>
      </c>
      <c r="AF155" s="27">
        <f t="shared" si="112"/>
        <v>51765000</v>
      </c>
      <c r="AG155" s="27">
        <f t="shared" si="114"/>
        <v>0</v>
      </c>
      <c r="AH155" s="27">
        <f t="shared" si="108"/>
        <v>0</v>
      </c>
      <c r="AI155" s="27">
        <f t="shared" si="109"/>
        <v>5000000</v>
      </c>
      <c r="AJ155" s="27">
        <f t="shared" si="115"/>
        <v>14000000</v>
      </c>
      <c r="AK155" s="27">
        <f t="shared" si="116"/>
        <v>26000000</v>
      </c>
      <c r="AL155" s="27">
        <f t="shared" si="117"/>
        <v>38000000</v>
      </c>
      <c r="AM155" s="27">
        <f t="shared" si="118"/>
        <v>48000000</v>
      </c>
      <c r="AN155" s="27">
        <f t="shared" si="119"/>
        <v>51765000</v>
      </c>
      <c r="AO155" s="27">
        <f t="shared" si="120"/>
        <v>51765000</v>
      </c>
      <c r="AP155" s="91">
        <v>0.50435846832197817</v>
      </c>
      <c r="AQ155" s="91">
        <v>0.46991464047737752</v>
      </c>
      <c r="AR155" s="91">
        <v>0.54455166330727101</v>
      </c>
      <c r="AS155" s="91">
        <v>0.68869228476477917</v>
      </c>
      <c r="AT155" s="91">
        <v>0.78416684405807557</v>
      </c>
      <c r="AU155" s="91">
        <v>0.82817599772856554</v>
      </c>
      <c r="AV155" s="30">
        <v>0</v>
      </c>
      <c r="AW155" s="30">
        <v>0</v>
      </c>
      <c r="AX155" s="27">
        <f t="shared" si="101"/>
        <v>2521792.341609891</v>
      </c>
      <c r="AY155" s="27">
        <f t="shared" si="102"/>
        <v>6578804.9666832853</v>
      </c>
      <c r="AZ155" s="27">
        <f t="shared" si="103"/>
        <v>14158343.245989047</v>
      </c>
      <c r="BA155" s="27">
        <f t="shared" si="104"/>
        <v>26170306.821061607</v>
      </c>
      <c r="BB155" s="27">
        <f t="shared" si="105"/>
        <v>37640008.514787629</v>
      </c>
      <c r="BC155" s="27">
        <f t="shared" si="106"/>
        <v>42870530.522419192</v>
      </c>
      <c r="BD155" s="27">
        <f t="shared" si="113"/>
        <v>51765000</v>
      </c>
      <c r="BM155" s="42"/>
      <c r="BN155" s="42"/>
      <c r="BO155" s="42"/>
      <c r="BP155" s="42"/>
      <c r="BQ155" s="42"/>
      <c r="BR155" s="42"/>
      <c r="BS155" s="42"/>
    </row>
    <row r="156" spans="1:71" ht="24.95" customHeight="1" x14ac:dyDescent="0.2">
      <c r="A156" s="1" t="s">
        <v>957</v>
      </c>
      <c r="B156" s="1">
        <v>4</v>
      </c>
      <c r="C156" s="7" t="s">
        <v>59</v>
      </c>
      <c r="D156" s="4" t="s">
        <v>82</v>
      </c>
      <c r="E156" s="7" t="s">
        <v>60</v>
      </c>
      <c r="F156" s="4" t="s">
        <v>83</v>
      </c>
      <c r="G156" s="4" t="s">
        <v>502</v>
      </c>
      <c r="H156" s="4" t="s">
        <v>503</v>
      </c>
      <c r="I156" s="4" t="s">
        <v>504</v>
      </c>
      <c r="J156" s="1" t="s">
        <v>63</v>
      </c>
      <c r="K156" s="4" t="s">
        <v>64</v>
      </c>
      <c r="L156" s="4" t="str">
        <f t="shared" si="110"/>
        <v>4.3.1.4.Vides pieejamības uzlabošana daudzdzīvokļu ēkās, izbūvējot liftus</v>
      </c>
      <c r="M156" s="4" t="s">
        <v>508</v>
      </c>
      <c r="N156" s="4" t="s">
        <v>509</v>
      </c>
      <c r="O156" s="4" t="s">
        <v>510</v>
      </c>
      <c r="P156" s="1" t="s">
        <v>42</v>
      </c>
      <c r="Q156" s="5" t="str">
        <f t="shared" si="111"/>
        <v>4.3.1.4._</v>
      </c>
      <c r="R156" s="1" t="s">
        <v>43</v>
      </c>
      <c r="S156" s="6">
        <v>18487500</v>
      </c>
      <c r="T156" s="6">
        <v>21750000</v>
      </c>
      <c r="U156" s="6">
        <v>3262500</v>
      </c>
      <c r="V156" s="50">
        <f t="shared" si="107"/>
        <v>0.85</v>
      </c>
      <c r="W156" s="40"/>
      <c r="X156" s="90">
        <v>0</v>
      </c>
      <c r="Y156" s="90">
        <v>1000000</v>
      </c>
      <c r="Z156" s="90">
        <v>3000000</v>
      </c>
      <c r="AA156" s="90">
        <v>4000000</v>
      </c>
      <c r="AB156" s="90">
        <v>4000000</v>
      </c>
      <c r="AC156" s="90">
        <v>4000000</v>
      </c>
      <c r="AD156" s="90">
        <v>2487500</v>
      </c>
      <c r="AE156" s="90">
        <v>0</v>
      </c>
      <c r="AF156" s="27">
        <f t="shared" si="112"/>
        <v>18487500</v>
      </c>
      <c r="AG156" s="27">
        <f t="shared" si="114"/>
        <v>0</v>
      </c>
      <c r="AH156" s="27">
        <f t="shared" si="108"/>
        <v>0</v>
      </c>
      <c r="AI156" s="27">
        <f t="shared" si="109"/>
        <v>1000000</v>
      </c>
      <c r="AJ156" s="27">
        <f t="shared" si="115"/>
        <v>4000000</v>
      </c>
      <c r="AK156" s="27">
        <f t="shared" si="116"/>
        <v>8000000</v>
      </c>
      <c r="AL156" s="27">
        <f t="shared" si="117"/>
        <v>12000000</v>
      </c>
      <c r="AM156" s="27">
        <f t="shared" si="118"/>
        <v>16000000</v>
      </c>
      <c r="AN156" s="27">
        <f t="shared" si="119"/>
        <v>18487500</v>
      </c>
      <c r="AO156" s="27">
        <f t="shared" si="120"/>
        <v>18487500</v>
      </c>
      <c r="AP156" s="91">
        <v>0.50435846832197817</v>
      </c>
      <c r="AQ156" s="91">
        <v>0.46991464047737752</v>
      </c>
      <c r="AR156" s="91">
        <v>0.54455166330727101</v>
      </c>
      <c r="AS156" s="91">
        <v>0.68869228476477917</v>
      </c>
      <c r="AT156" s="91">
        <v>0.78416684405807557</v>
      </c>
      <c r="AU156" s="91">
        <v>0.82817599772856554</v>
      </c>
      <c r="AV156" s="30">
        <v>0</v>
      </c>
      <c r="AW156" s="30">
        <v>0</v>
      </c>
      <c r="AX156" s="27">
        <f t="shared" si="101"/>
        <v>504358.46832197817</v>
      </c>
      <c r="AY156" s="27">
        <f t="shared" si="102"/>
        <v>1879658.5619095101</v>
      </c>
      <c r="AZ156" s="27">
        <f t="shared" si="103"/>
        <v>4356413.3064581677</v>
      </c>
      <c r="BA156" s="27">
        <f t="shared" si="104"/>
        <v>8264307.4171773503</v>
      </c>
      <c r="BB156" s="27">
        <f t="shared" si="105"/>
        <v>12546669.504929209</v>
      </c>
      <c r="BC156" s="27">
        <f t="shared" si="106"/>
        <v>15310903.758006856</v>
      </c>
      <c r="BD156" s="27">
        <f t="shared" si="113"/>
        <v>18487500</v>
      </c>
      <c r="BM156" s="42"/>
      <c r="BN156" s="42"/>
      <c r="BO156" s="42"/>
      <c r="BP156" s="42"/>
      <c r="BQ156" s="42"/>
      <c r="BR156" s="42"/>
      <c r="BS156" s="42"/>
    </row>
    <row r="157" spans="1:71" ht="24.95" customHeight="1" x14ac:dyDescent="0.2">
      <c r="A157" s="1" t="s">
        <v>956</v>
      </c>
      <c r="B157" s="1">
        <v>4</v>
      </c>
      <c r="C157" s="7" t="s">
        <v>59</v>
      </c>
      <c r="D157" s="4" t="s">
        <v>82</v>
      </c>
      <c r="E157" s="7" t="s">
        <v>60</v>
      </c>
      <c r="F157" s="4" t="s">
        <v>83</v>
      </c>
      <c r="G157" s="4" t="s">
        <v>502</v>
      </c>
      <c r="H157" s="4" t="s">
        <v>503</v>
      </c>
      <c r="I157" s="4" t="s">
        <v>504</v>
      </c>
      <c r="J157" s="1" t="s">
        <v>204</v>
      </c>
      <c r="K157" s="4" t="s">
        <v>205</v>
      </c>
      <c r="L157" s="4" t="str">
        <f t="shared" si="110"/>
        <v>4.3.1.5.Sabiedrībā balstīto sociālo pakalpojumu infrastruktūras izveide un attīstība</v>
      </c>
      <c r="M157" s="4" t="s">
        <v>941</v>
      </c>
      <c r="N157" s="4" t="s">
        <v>681</v>
      </c>
      <c r="O157" s="4" t="s">
        <v>682</v>
      </c>
      <c r="P157" s="1" t="s">
        <v>42</v>
      </c>
      <c r="Q157" s="5" t="str">
        <f t="shared" si="111"/>
        <v>4.3.1.5._</v>
      </c>
      <c r="R157" s="1" t="s">
        <v>43</v>
      </c>
      <c r="S157" s="13">
        <v>9977402</v>
      </c>
      <c r="T157" s="13">
        <v>11738120</v>
      </c>
      <c r="U157" s="13">
        <v>1760718</v>
      </c>
      <c r="V157" s="50">
        <f t="shared" si="107"/>
        <v>0.85</v>
      </c>
      <c r="W157" s="40"/>
      <c r="X157" s="90">
        <v>0</v>
      </c>
      <c r="Y157" s="90">
        <v>99774.02</v>
      </c>
      <c r="Z157" s="90">
        <v>2266777.2200937369</v>
      </c>
      <c r="AA157" s="90">
        <v>3591864.7199999997</v>
      </c>
      <c r="AB157" s="90">
        <v>4018986.0399062629</v>
      </c>
      <c r="AC157" s="90">
        <v>0</v>
      </c>
      <c r="AD157" s="90"/>
      <c r="AE157" s="90">
        <v>0</v>
      </c>
      <c r="AF157" s="27">
        <f t="shared" si="112"/>
        <v>9977402</v>
      </c>
      <c r="AG157" s="27">
        <f t="shared" si="114"/>
        <v>0</v>
      </c>
      <c r="AH157" s="27">
        <f t="shared" si="108"/>
        <v>0</v>
      </c>
      <c r="AI157" s="27">
        <f t="shared" si="109"/>
        <v>99774.02</v>
      </c>
      <c r="AJ157" s="27">
        <f t="shared" si="115"/>
        <v>2366551.2400937369</v>
      </c>
      <c r="AK157" s="27">
        <f t="shared" si="116"/>
        <v>5958415.9600937366</v>
      </c>
      <c r="AL157" s="27">
        <f t="shared" si="117"/>
        <v>9977402</v>
      </c>
      <c r="AM157" s="27">
        <f t="shared" si="118"/>
        <v>9977402</v>
      </c>
      <c r="AN157" s="27">
        <f t="shared" si="119"/>
        <v>9977402</v>
      </c>
      <c r="AO157" s="27">
        <f t="shared" si="120"/>
        <v>9977402</v>
      </c>
      <c r="AP157" s="91">
        <v>0.50435846832197817</v>
      </c>
      <c r="AQ157" s="91">
        <v>0.46991464047737752</v>
      </c>
      <c r="AR157" s="91">
        <v>0.54455166330727101</v>
      </c>
      <c r="AS157" s="91">
        <v>0.68869228476477917</v>
      </c>
      <c r="AT157" s="91">
        <v>0.78416684405807557</v>
      </c>
      <c r="AU157" s="91">
        <v>0.82817599772856554</v>
      </c>
      <c r="AV157" s="30">
        <v>0</v>
      </c>
      <c r="AW157" s="30">
        <v>0</v>
      </c>
      <c r="AX157" s="27">
        <f t="shared" si="101"/>
        <v>50321.871905526416</v>
      </c>
      <c r="AY157" s="27">
        <f t="shared" si="102"/>
        <v>1112077.0751599404</v>
      </c>
      <c r="AZ157" s="27">
        <f t="shared" si="103"/>
        <v>3244665.3217456345</v>
      </c>
      <c r="BA157" s="27">
        <f t="shared" si="104"/>
        <v>6871359.7793966774</v>
      </c>
      <c r="BB157" s="27">
        <f t="shared" si="105"/>
        <v>7823947.838238731</v>
      </c>
      <c r="BC157" s="27">
        <f t="shared" si="106"/>
        <v>8263044.8560889857</v>
      </c>
      <c r="BD157" s="27">
        <f t="shared" si="113"/>
        <v>9977402</v>
      </c>
      <c r="BM157" s="42"/>
      <c r="BN157" s="42"/>
      <c r="BO157" s="42"/>
      <c r="BP157" s="42"/>
      <c r="BQ157" s="42"/>
      <c r="BR157" s="42"/>
      <c r="BS157" s="42"/>
    </row>
    <row r="158" spans="1:71" ht="24.95" customHeight="1" x14ac:dyDescent="0.2">
      <c r="A158" s="1" t="s">
        <v>961</v>
      </c>
      <c r="B158" s="1">
        <v>4</v>
      </c>
      <c r="C158" s="7" t="s">
        <v>59</v>
      </c>
      <c r="D158" s="4" t="s">
        <v>82</v>
      </c>
      <c r="E158" s="7" t="s">
        <v>182</v>
      </c>
      <c r="F158" s="4" t="s">
        <v>183</v>
      </c>
      <c r="G158" s="4" t="s">
        <v>642</v>
      </c>
      <c r="H158" s="4" t="s">
        <v>643</v>
      </c>
      <c r="I158" s="4" t="s">
        <v>644</v>
      </c>
      <c r="J158" s="5" t="str">
        <f>E158&amp;"0"</f>
        <v>4.3.2.0</v>
      </c>
      <c r="K158" s="4" t="str">
        <f>H158</f>
        <v xml:space="preserve">Kultūras pakalpojumu pieejamība </v>
      </c>
      <c r="L158" s="4" t="str">
        <f t="shared" si="110"/>
        <v xml:space="preserve">4.3.2.0Kultūras pakalpojumu pieejamība </v>
      </c>
      <c r="M158" s="4" t="s">
        <v>42</v>
      </c>
      <c r="N158" s="4" t="s">
        <v>42</v>
      </c>
      <c r="O158" s="4" t="s">
        <v>42</v>
      </c>
      <c r="P158" s="5" t="s">
        <v>42</v>
      </c>
      <c r="Q158" s="5" t="str">
        <f t="shared" si="111"/>
        <v>4.3.2.0_</v>
      </c>
      <c r="R158" s="1" t="s">
        <v>43</v>
      </c>
      <c r="S158" s="13">
        <v>19844639</v>
      </c>
      <c r="T158" s="13">
        <v>23346635</v>
      </c>
      <c r="U158" s="13">
        <v>3501996</v>
      </c>
      <c r="V158" s="50">
        <f t="shared" si="107"/>
        <v>0.84999996787545617</v>
      </c>
      <c r="W158" s="40"/>
      <c r="X158" s="90">
        <v>0</v>
      </c>
      <c r="Y158" s="90">
        <v>0</v>
      </c>
      <c r="Z158" s="90">
        <v>2352941.1764705884</v>
      </c>
      <c r="AA158" s="90">
        <v>4669327</v>
      </c>
      <c r="AB158" s="90">
        <v>5540256.3933823528</v>
      </c>
      <c r="AC158" s="90">
        <v>5540256.3933823528</v>
      </c>
      <c r="AD158" s="90">
        <v>4372924.6433823528</v>
      </c>
      <c r="AE158" s="90">
        <v>870929.39338235278</v>
      </c>
      <c r="AF158" s="27">
        <f t="shared" si="112"/>
        <v>23346634.999999996</v>
      </c>
      <c r="AG158" s="27">
        <f t="shared" si="114"/>
        <v>0</v>
      </c>
      <c r="AH158" s="27">
        <f t="shared" si="108"/>
        <v>0</v>
      </c>
      <c r="AI158" s="27">
        <f t="shared" si="109"/>
        <v>0</v>
      </c>
      <c r="AJ158" s="27">
        <f t="shared" si="115"/>
        <v>2352941.1764705884</v>
      </c>
      <c r="AK158" s="27">
        <f t="shared" si="116"/>
        <v>7022268.1764705889</v>
      </c>
      <c r="AL158" s="27">
        <f t="shared" si="117"/>
        <v>12562524.569852941</v>
      </c>
      <c r="AM158" s="27">
        <f t="shared" si="118"/>
        <v>18102780.963235293</v>
      </c>
      <c r="AN158" s="27">
        <f t="shared" si="119"/>
        <v>22475705.606617644</v>
      </c>
      <c r="AO158" s="27">
        <f t="shared" si="120"/>
        <v>23346634.999999996</v>
      </c>
      <c r="AP158" s="91">
        <v>0.50435846832197817</v>
      </c>
      <c r="AQ158" s="91">
        <v>0.46991464047737752</v>
      </c>
      <c r="AR158" s="91">
        <v>0.54455166330727101</v>
      </c>
      <c r="AS158" s="91">
        <v>0.68869228476477917</v>
      </c>
      <c r="AT158" s="91">
        <v>0.78416684405807557</v>
      </c>
      <c r="AU158" s="91">
        <v>0.82817599772856554</v>
      </c>
      <c r="AV158" s="30">
        <v>0</v>
      </c>
      <c r="AW158" s="30">
        <v>0</v>
      </c>
      <c r="AX158" s="27">
        <f t="shared" si="101"/>
        <v>0</v>
      </c>
      <c r="AY158" s="27">
        <f t="shared" si="102"/>
        <v>1105681.5070055942</v>
      </c>
      <c r="AZ158" s="27">
        <f t="shared" si="103"/>
        <v>3823987.8156867758</v>
      </c>
      <c r="BA158" s="27">
        <f t="shared" si="104"/>
        <v>8651713.748425696</v>
      </c>
      <c r="BB158" s="27">
        <f t="shared" si="105"/>
        <v>14195600.616614828</v>
      </c>
      <c r="BC158" s="27">
        <f t="shared" si="106"/>
        <v>18613839.915414084</v>
      </c>
      <c r="BD158" s="27">
        <f t="shared" si="113"/>
        <v>19844639</v>
      </c>
      <c r="BM158" s="42"/>
      <c r="BN158" s="42"/>
      <c r="BO158" s="42"/>
      <c r="BP158" s="42"/>
      <c r="BQ158" s="42"/>
      <c r="BR158" s="42"/>
      <c r="BS158" s="42"/>
    </row>
    <row r="159" spans="1:71" ht="24.95" customHeight="1" x14ac:dyDescent="0.2">
      <c r="A159" s="1" t="s">
        <v>956</v>
      </c>
      <c r="B159" s="1">
        <v>4</v>
      </c>
      <c r="C159" s="7" t="s">
        <v>59</v>
      </c>
      <c r="D159" s="5" t="s">
        <v>82</v>
      </c>
      <c r="E159" s="7" t="s">
        <v>206</v>
      </c>
      <c r="F159" s="4" t="s">
        <v>207</v>
      </c>
      <c r="G159" s="11" t="s">
        <v>666</v>
      </c>
      <c r="H159" s="4" t="s">
        <v>667</v>
      </c>
      <c r="I159" s="4" t="s">
        <v>668</v>
      </c>
      <c r="J159" s="1" t="s">
        <v>209</v>
      </c>
      <c r="K159" s="4" t="s">
        <v>210</v>
      </c>
      <c r="L159" s="4" t="str">
        <f t="shared" si="110"/>
        <v>4.3.3.1. Bezdarbnieku, darba meklētāju un bezdarba riskam pakļauto personu kvalifikācijas un prasmju paaugstināšana</v>
      </c>
      <c r="M159" s="4" t="s">
        <v>683</v>
      </c>
      <c r="N159" s="4" t="s">
        <v>684</v>
      </c>
      <c r="O159" s="4" t="s">
        <v>685</v>
      </c>
      <c r="P159" s="5" t="s">
        <v>42</v>
      </c>
      <c r="Q159" s="5" t="str">
        <f t="shared" si="111"/>
        <v>4.3.3.1._</v>
      </c>
      <c r="R159" s="1" t="s">
        <v>991</v>
      </c>
      <c r="S159" s="13">
        <v>40672500</v>
      </c>
      <c r="T159" s="13">
        <v>47850000</v>
      </c>
      <c r="U159" s="13">
        <v>7177500</v>
      </c>
      <c r="V159" s="50">
        <f t="shared" si="107"/>
        <v>0.85</v>
      </c>
      <c r="W159" s="40"/>
      <c r="X159" s="90">
        <v>0</v>
      </c>
      <c r="Y159" s="90"/>
      <c r="Z159" s="90"/>
      <c r="AA159" s="90">
        <v>11343055.917647058</v>
      </c>
      <c r="AB159" s="90">
        <v>11917884.564705882</v>
      </c>
      <c r="AC159" s="90">
        <v>11917884.564705882</v>
      </c>
      <c r="AD159" s="90">
        <v>12671174.952941177</v>
      </c>
      <c r="AE159" s="90">
        <v>0</v>
      </c>
      <c r="AF159" s="27">
        <f t="shared" si="112"/>
        <v>47850000</v>
      </c>
      <c r="AG159" s="27">
        <f t="shared" si="114"/>
        <v>0</v>
      </c>
      <c r="AH159" s="27">
        <f t="shared" si="108"/>
        <v>0</v>
      </c>
      <c r="AI159" s="27">
        <f t="shared" si="109"/>
        <v>0</v>
      </c>
      <c r="AJ159" s="27">
        <f t="shared" si="115"/>
        <v>0</v>
      </c>
      <c r="AK159" s="27">
        <f t="shared" si="116"/>
        <v>11343055.917647058</v>
      </c>
      <c r="AL159" s="27">
        <f t="shared" si="117"/>
        <v>23260940.482352942</v>
      </c>
      <c r="AM159" s="27">
        <f t="shared" si="118"/>
        <v>35178825.047058821</v>
      </c>
      <c r="AN159" s="27">
        <f t="shared" si="119"/>
        <v>47850000</v>
      </c>
      <c r="AO159" s="27">
        <f t="shared" si="120"/>
        <v>47850000</v>
      </c>
      <c r="AP159" s="91">
        <v>0.29106191834965883</v>
      </c>
      <c r="AQ159" s="91">
        <v>0.40436315825710356</v>
      </c>
      <c r="AR159" s="91">
        <v>0.60650226896698989</v>
      </c>
      <c r="AS159" s="91">
        <v>0.65733521485301716</v>
      </c>
      <c r="AT159" s="91">
        <v>0.75490697908230242</v>
      </c>
      <c r="AU159" s="91">
        <v>0.81219440508640406</v>
      </c>
      <c r="AV159" s="30">
        <v>0</v>
      </c>
      <c r="AW159" s="30">
        <v>0</v>
      </c>
      <c r="AX159" s="27">
        <f t="shared" si="101"/>
        <v>0</v>
      </c>
      <c r="AY159" s="27">
        <f t="shared" si="102"/>
        <v>0</v>
      </c>
      <c r="AZ159" s="27">
        <f t="shared" si="103"/>
        <v>6879589.151072382</v>
      </c>
      <c r="BA159" s="27">
        <f t="shared" si="104"/>
        <v>15290235.309650715</v>
      </c>
      <c r="BB159" s="27">
        <f t="shared" si="105"/>
        <v>26556740.543940011</v>
      </c>
      <c r="BC159" s="27">
        <f t="shared" si="106"/>
        <v>38863502.283384435</v>
      </c>
      <c r="BD159" s="27">
        <f t="shared" si="113"/>
        <v>40672500</v>
      </c>
      <c r="BM159" s="42"/>
      <c r="BN159" s="42"/>
      <c r="BO159" s="42"/>
      <c r="BP159" s="42"/>
      <c r="BQ159" s="42"/>
      <c r="BR159" s="42"/>
      <c r="BS159" s="42"/>
    </row>
    <row r="160" spans="1:71" ht="24.95" customHeight="1" x14ac:dyDescent="0.2">
      <c r="A160" s="1" t="s">
        <v>956</v>
      </c>
      <c r="B160" s="1">
        <v>4</v>
      </c>
      <c r="C160" s="7" t="s">
        <v>59</v>
      </c>
      <c r="D160" s="5" t="s">
        <v>82</v>
      </c>
      <c r="E160" s="7" t="s">
        <v>206</v>
      </c>
      <c r="F160" s="4" t="s">
        <v>207</v>
      </c>
      <c r="G160" s="11" t="s">
        <v>666</v>
      </c>
      <c r="H160" s="4" t="s">
        <v>667</v>
      </c>
      <c r="I160" s="4" t="s">
        <v>668</v>
      </c>
      <c r="J160" s="1" t="s">
        <v>211</v>
      </c>
      <c r="K160" s="4" t="s">
        <v>212</v>
      </c>
      <c r="L160" s="4" t="str">
        <f t="shared" si="110"/>
        <v xml:space="preserve">4.3.3.2.Nelabvēlīgākā situācijā esošu bezdarbnieku un ekonomiski neaktīvo iedzīvotāju iekļaušanās darba tirgū sekmēšana </v>
      </c>
      <c r="M160" s="4" t="s">
        <v>942</v>
      </c>
      <c r="N160" s="4" t="s">
        <v>686</v>
      </c>
      <c r="O160" s="4" t="s">
        <v>687</v>
      </c>
      <c r="P160" s="5" t="s">
        <v>42</v>
      </c>
      <c r="Q160" s="5" t="str">
        <f t="shared" si="111"/>
        <v>4.3.3.2._</v>
      </c>
      <c r="R160" s="1" t="s">
        <v>991</v>
      </c>
      <c r="S160" s="13">
        <v>55437650</v>
      </c>
      <c r="T160" s="13">
        <v>65220765</v>
      </c>
      <c r="U160" s="13">
        <v>9783115</v>
      </c>
      <c r="V160" s="50">
        <f t="shared" si="107"/>
        <v>0.84999999616686495</v>
      </c>
      <c r="W160" s="40"/>
      <c r="X160" s="90">
        <v>326103.82352941181</v>
      </c>
      <c r="Y160" s="90">
        <v>5966013.3999999994</v>
      </c>
      <c r="Z160" s="90">
        <v>10435322.352941178</v>
      </c>
      <c r="AA160" s="90">
        <v>14348568.235294117</v>
      </c>
      <c r="AB160" s="90">
        <v>13696360.588235294</v>
      </c>
      <c r="AC160" s="90">
        <v>13044152.94117647</v>
      </c>
      <c r="AD160" s="90">
        <v>7404243.364705883</v>
      </c>
      <c r="AE160" s="90">
        <v>0</v>
      </c>
      <c r="AF160" s="27">
        <f t="shared" si="112"/>
        <v>65220764.705882348</v>
      </c>
      <c r="AG160" s="27">
        <f t="shared" si="114"/>
        <v>0</v>
      </c>
      <c r="AH160" s="27">
        <f t="shared" si="108"/>
        <v>326103.82352941181</v>
      </c>
      <c r="AI160" s="27">
        <f t="shared" si="109"/>
        <v>6292117.2235294115</v>
      </c>
      <c r="AJ160" s="27">
        <f t="shared" si="115"/>
        <v>16727439.576470589</v>
      </c>
      <c r="AK160" s="27">
        <f t="shared" si="116"/>
        <v>31076007.811764706</v>
      </c>
      <c r="AL160" s="27">
        <f t="shared" si="117"/>
        <v>44772368.399999999</v>
      </c>
      <c r="AM160" s="27">
        <f t="shared" si="118"/>
        <v>57816521.341176465</v>
      </c>
      <c r="AN160" s="27">
        <f t="shared" si="119"/>
        <v>65220764.705882348</v>
      </c>
      <c r="AO160" s="27">
        <f t="shared" si="120"/>
        <v>65220764.705882348</v>
      </c>
      <c r="AP160" s="91">
        <v>0.29106191834965883</v>
      </c>
      <c r="AQ160" s="91">
        <v>0.40436315825710356</v>
      </c>
      <c r="AR160" s="91">
        <v>0.60650226896698989</v>
      </c>
      <c r="AS160" s="91">
        <v>0.65733521485301716</v>
      </c>
      <c r="AT160" s="91">
        <v>0.75490697908230242</v>
      </c>
      <c r="AU160" s="91">
        <v>0.81219440508640406</v>
      </c>
      <c r="AV160" s="30">
        <v>0</v>
      </c>
      <c r="AW160" s="30">
        <v>0</v>
      </c>
      <c r="AX160" s="27">
        <f t="shared" si="101"/>
        <v>1831395.7095613996</v>
      </c>
      <c r="AY160" s="27">
        <f t="shared" si="102"/>
        <v>6763960.2966965139</v>
      </c>
      <c r="AZ160" s="27">
        <f t="shared" si="103"/>
        <v>18847669.248271197</v>
      </c>
      <c r="BA160" s="27">
        <f t="shared" si="104"/>
        <v>29430454.401692435</v>
      </c>
      <c r="BB160" s="27">
        <f t="shared" si="105"/>
        <v>43646095.466714993</v>
      </c>
      <c r="BC160" s="27">
        <f t="shared" si="106"/>
        <v>52971940.18957445</v>
      </c>
      <c r="BD160" s="27">
        <f t="shared" si="113"/>
        <v>55437650</v>
      </c>
      <c r="BM160" s="42"/>
      <c r="BN160" s="42"/>
      <c r="BO160" s="42"/>
      <c r="BP160" s="42"/>
      <c r="BQ160" s="42"/>
      <c r="BR160" s="42"/>
      <c r="BS160" s="42"/>
    </row>
    <row r="161" spans="1:71" ht="24.95" customHeight="1" x14ac:dyDescent="0.2">
      <c r="A161" s="1" t="s">
        <v>956</v>
      </c>
      <c r="B161" s="1">
        <v>4</v>
      </c>
      <c r="C161" s="7" t="s">
        <v>59</v>
      </c>
      <c r="D161" s="5" t="s">
        <v>82</v>
      </c>
      <c r="E161" s="7" t="s">
        <v>206</v>
      </c>
      <c r="F161" s="4" t="s">
        <v>207</v>
      </c>
      <c r="G161" s="11" t="s">
        <v>666</v>
      </c>
      <c r="H161" s="4" t="s">
        <v>667</v>
      </c>
      <c r="I161" s="4" t="s">
        <v>668</v>
      </c>
      <c r="J161" s="1" t="s">
        <v>213</v>
      </c>
      <c r="K161" s="4" t="s">
        <v>214</v>
      </c>
      <c r="L161" s="4" t="str">
        <f t="shared" si="110"/>
        <v>4.3.3.3.Atbalsts sociālajai uzņēmējdarbībai</v>
      </c>
      <c r="M161" s="4" t="s">
        <v>688</v>
      </c>
      <c r="N161" s="4" t="s">
        <v>689</v>
      </c>
      <c r="O161" s="4" t="s">
        <v>690</v>
      </c>
      <c r="P161" s="5" t="s">
        <v>42</v>
      </c>
      <c r="Q161" s="5" t="str">
        <f t="shared" si="111"/>
        <v>4.3.3.3._</v>
      </c>
      <c r="R161" s="1" t="s">
        <v>991</v>
      </c>
      <c r="S161" s="13">
        <v>10200000</v>
      </c>
      <c r="T161" s="13">
        <v>12000000</v>
      </c>
      <c r="U161" s="13">
        <v>1800000</v>
      </c>
      <c r="V161" s="50">
        <f t="shared" si="107"/>
        <v>0.85</v>
      </c>
      <c r="W161" s="40"/>
      <c r="X161" s="90">
        <v>0</v>
      </c>
      <c r="Y161" s="90">
        <v>120000</v>
      </c>
      <c r="Z161" s="90">
        <v>1224814.2352941176</v>
      </c>
      <c r="AA161" s="90">
        <v>2416374.4470588239</v>
      </c>
      <c r="AB161" s="90">
        <v>2416374.4470588239</v>
      </c>
      <c r="AC161" s="90">
        <v>3513392.3411764707</v>
      </c>
      <c r="AD161" s="90">
        <v>2309044.5294117648</v>
      </c>
      <c r="AE161" s="90">
        <v>0</v>
      </c>
      <c r="AF161" s="27">
        <f t="shared" si="112"/>
        <v>12000000.000000002</v>
      </c>
      <c r="AG161" s="27">
        <f t="shared" si="114"/>
        <v>0</v>
      </c>
      <c r="AH161" s="27">
        <f t="shared" si="108"/>
        <v>0</v>
      </c>
      <c r="AI161" s="27">
        <f t="shared" si="109"/>
        <v>120000</v>
      </c>
      <c r="AJ161" s="27">
        <f t="shared" si="115"/>
        <v>1344814.2352941176</v>
      </c>
      <c r="AK161" s="27">
        <f t="shared" si="116"/>
        <v>3761188.6823529415</v>
      </c>
      <c r="AL161" s="27">
        <f t="shared" si="117"/>
        <v>6177563.1294117654</v>
      </c>
      <c r="AM161" s="27">
        <f t="shared" si="118"/>
        <v>9690955.470588237</v>
      </c>
      <c r="AN161" s="27">
        <f t="shared" si="119"/>
        <v>12000000.000000002</v>
      </c>
      <c r="AO161" s="27">
        <f t="shared" si="120"/>
        <v>12000000.000000002</v>
      </c>
      <c r="AP161" s="91">
        <v>0.29106191834965883</v>
      </c>
      <c r="AQ161" s="91">
        <v>0.40436315825710356</v>
      </c>
      <c r="AR161" s="91">
        <v>0.60650226896698989</v>
      </c>
      <c r="AS161" s="91">
        <v>0.65733521485301716</v>
      </c>
      <c r="AT161" s="91">
        <v>0.75490697908230242</v>
      </c>
      <c r="AU161" s="91">
        <v>0.81219440508640406</v>
      </c>
      <c r="AV161" s="30">
        <v>0</v>
      </c>
      <c r="AW161" s="30">
        <v>0</v>
      </c>
      <c r="AX161" s="27">
        <f t="shared" si="101"/>
        <v>34927.430201959061</v>
      </c>
      <c r="AY161" s="27">
        <f t="shared" si="102"/>
        <v>543793.33145264094</v>
      </c>
      <c r="AZ161" s="27">
        <f t="shared" si="103"/>
        <v>2281169.469860022</v>
      </c>
      <c r="BA161" s="27">
        <f t="shared" si="104"/>
        <v>4060729.78693996</v>
      </c>
      <c r="BB161" s="27">
        <f t="shared" si="105"/>
        <v>7315769.9187228782</v>
      </c>
      <c r="BC161" s="27">
        <f t="shared" si="106"/>
        <v>9746332.8610368501</v>
      </c>
      <c r="BD161" s="27">
        <f t="shared" si="113"/>
        <v>10200000</v>
      </c>
      <c r="BM161" s="42"/>
      <c r="BN161" s="42"/>
      <c r="BO161" s="42"/>
      <c r="BP161" s="42"/>
      <c r="BQ161" s="42"/>
      <c r="BR161" s="42"/>
      <c r="BS161" s="42"/>
    </row>
    <row r="162" spans="1:71" ht="24.95" customHeight="1" x14ac:dyDescent="0.2">
      <c r="A162" s="1" t="s">
        <v>956</v>
      </c>
      <c r="B162" s="1">
        <v>4</v>
      </c>
      <c r="C162" s="7" t="s">
        <v>59</v>
      </c>
      <c r="D162" s="5" t="s">
        <v>82</v>
      </c>
      <c r="E162" s="7" t="s">
        <v>206</v>
      </c>
      <c r="F162" s="4" t="s">
        <v>208</v>
      </c>
      <c r="G162" s="11" t="s">
        <v>666</v>
      </c>
      <c r="H162" s="4" t="s">
        <v>667</v>
      </c>
      <c r="I162" s="4" t="s">
        <v>668</v>
      </c>
      <c r="J162" s="1" t="s">
        <v>215</v>
      </c>
      <c r="K162" s="4" t="s">
        <v>216</v>
      </c>
      <c r="L162" s="4" t="str">
        <f t="shared" si="110"/>
        <v>4.3.3.4.EURES tīkla darbības nodrošināšana Latvijā</v>
      </c>
      <c r="M162" s="4" t="s">
        <v>691</v>
      </c>
      <c r="N162" s="4" t="s">
        <v>692</v>
      </c>
      <c r="O162" s="4" t="s">
        <v>693</v>
      </c>
      <c r="P162" s="5" t="s">
        <v>42</v>
      </c>
      <c r="Q162" s="5" t="str">
        <f t="shared" si="111"/>
        <v>4.3.3.4._</v>
      </c>
      <c r="R162" s="1" t="s">
        <v>991</v>
      </c>
      <c r="S162" s="13">
        <v>1262250</v>
      </c>
      <c r="T162" s="13">
        <v>1485000</v>
      </c>
      <c r="U162" s="13">
        <v>222750</v>
      </c>
      <c r="V162" s="50">
        <f t="shared" si="107"/>
        <v>0.85</v>
      </c>
      <c r="W162" s="40"/>
      <c r="X162" s="90"/>
      <c r="Y162" s="90">
        <v>14850</v>
      </c>
      <c r="Z162" s="90">
        <v>296190.28316119063</v>
      </c>
      <c r="AA162" s="90">
        <v>296190.28316119063</v>
      </c>
      <c r="AB162" s="90">
        <v>296190.28316119063</v>
      </c>
      <c r="AC162" s="90">
        <v>296190.28316119063</v>
      </c>
      <c r="AD162" s="90">
        <v>285388.86735523882</v>
      </c>
      <c r="AE162" s="90">
        <v>0</v>
      </c>
      <c r="AF162" s="27">
        <f t="shared" si="112"/>
        <v>1485000.0000000014</v>
      </c>
      <c r="AG162" s="27">
        <f t="shared" si="114"/>
        <v>0</v>
      </c>
      <c r="AH162" s="27">
        <f t="shared" si="108"/>
        <v>0</v>
      </c>
      <c r="AI162" s="27">
        <f t="shared" si="109"/>
        <v>14850</v>
      </c>
      <c r="AJ162" s="27">
        <f t="shared" si="115"/>
        <v>311040.28316119063</v>
      </c>
      <c r="AK162" s="27">
        <f t="shared" si="116"/>
        <v>607230.56632238126</v>
      </c>
      <c r="AL162" s="27">
        <f t="shared" si="117"/>
        <v>903420.84948357195</v>
      </c>
      <c r="AM162" s="27">
        <f t="shared" si="118"/>
        <v>1199611.1326447625</v>
      </c>
      <c r="AN162" s="27">
        <f t="shared" si="119"/>
        <v>1485000.0000000014</v>
      </c>
      <c r="AO162" s="27">
        <f t="shared" si="120"/>
        <v>1485000.0000000014</v>
      </c>
      <c r="AP162" s="91">
        <v>0.29106191834965883</v>
      </c>
      <c r="AQ162" s="91">
        <v>0.40436315825710356</v>
      </c>
      <c r="AR162" s="91">
        <v>0.60650226896698989</v>
      </c>
      <c r="AS162" s="91">
        <v>0.65733521485301716</v>
      </c>
      <c r="AT162" s="91">
        <v>0.75490697908230242</v>
      </c>
      <c r="AU162" s="91">
        <v>0.81219440508640406</v>
      </c>
      <c r="AV162" s="30">
        <v>0</v>
      </c>
      <c r="AW162" s="30">
        <v>0</v>
      </c>
      <c r="AX162" s="27">
        <f t="shared" si="101"/>
        <v>4322.2694874924337</v>
      </c>
      <c r="AY162" s="27">
        <f t="shared" si="102"/>
        <v>125773.23124424284</v>
      </c>
      <c r="AZ162" s="27">
        <f t="shared" si="103"/>
        <v>368286.71626063448</v>
      </c>
      <c r="BA162" s="27">
        <f t="shared" si="104"/>
        <v>593850.33819797903</v>
      </c>
      <c r="BB162" s="27">
        <f t="shared" si="105"/>
        <v>905594.81621835683</v>
      </c>
      <c r="BC162" s="27">
        <f t="shared" si="106"/>
        <v>1206108.6915533112</v>
      </c>
      <c r="BD162" s="27">
        <f t="shared" si="113"/>
        <v>1262250</v>
      </c>
      <c r="BM162" s="42"/>
      <c r="BN162" s="42"/>
      <c r="BO162" s="42"/>
      <c r="BP162" s="42"/>
      <c r="BQ162" s="42"/>
      <c r="BR162" s="42"/>
      <c r="BS162" s="42"/>
    </row>
    <row r="163" spans="1:71" ht="24.95" customHeight="1" x14ac:dyDescent="0.2">
      <c r="A163" s="1" t="s">
        <v>956</v>
      </c>
      <c r="B163" s="1">
        <v>4</v>
      </c>
      <c r="C163" s="7" t="s">
        <v>59</v>
      </c>
      <c r="D163" s="5" t="s">
        <v>82</v>
      </c>
      <c r="E163" s="7" t="s">
        <v>206</v>
      </c>
      <c r="F163" s="4" t="s">
        <v>208</v>
      </c>
      <c r="G163" s="11" t="s">
        <v>666</v>
      </c>
      <c r="H163" s="4" t="s">
        <v>667</v>
      </c>
      <c r="I163" s="4" t="s">
        <v>668</v>
      </c>
      <c r="J163" s="1" t="s">
        <v>217</v>
      </c>
      <c r="K163" s="4" t="s">
        <v>218</v>
      </c>
      <c r="L163" s="4" t="str">
        <f t="shared" si="110"/>
        <v xml:space="preserve">4.3.3.5.Ilgāka un labāka darba mūža veicināšana </v>
      </c>
      <c r="M163" s="4" t="s">
        <v>694</v>
      </c>
      <c r="N163" s="4" t="s">
        <v>695</v>
      </c>
      <c r="O163" s="4" t="s">
        <v>696</v>
      </c>
      <c r="P163" s="5" t="s">
        <v>42</v>
      </c>
      <c r="Q163" s="5" t="str">
        <f t="shared" si="111"/>
        <v>4.3.3.5._</v>
      </c>
      <c r="R163" s="1" t="s">
        <v>991</v>
      </c>
      <c r="S163" s="13">
        <v>10924527</v>
      </c>
      <c r="T163" s="13">
        <v>12852385</v>
      </c>
      <c r="U163" s="13">
        <v>1927858</v>
      </c>
      <c r="V163" s="50">
        <f t="shared" si="107"/>
        <v>0.84999998054835735</v>
      </c>
      <c r="W163" s="40"/>
      <c r="X163" s="90"/>
      <c r="Y163" s="90">
        <v>128523.84705882352</v>
      </c>
      <c r="Z163" s="90">
        <v>2184905.4</v>
      </c>
      <c r="AA163" s="90">
        <v>2699000.7882352942</v>
      </c>
      <c r="AB163" s="90">
        <v>2699000.7882352942</v>
      </c>
      <c r="AC163" s="90">
        <v>2699000.7882352942</v>
      </c>
      <c r="AD163" s="90">
        <v>2441953.094117647</v>
      </c>
      <c r="AE163" s="90">
        <v>0</v>
      </c>
      <c r="AF163" s="27">
        <f t="shared" si="112"/>
        <v>12852384.705882352</v>
      </c>
      <c r="AG163" s="27">
        <f t="shared" si="114"/>
        <v>0</v>
      </c>
      <c r="AH163" s="27">
        <f t="shared" si="108"/>
        <v>0</v>
      </c>
      <c r="AI163" s="27">
        <f t="shared" si="109"/>
        <v>128523.84705882352</v>
      </c>
      <c r="AJ163" s="27">
        <f t="shared" si="115"/>
        <v>2313429.2470588232</v>
      </c>
      <c r="AK163" s="27">
        <f t="shared" si="116"/>
        <v>5012430.0352941174</v>
      </c>
      <c r="AL163" s="27">
        <f t="shared" si="117"/>
        <v>7711430.8235294111</v>
      </c>
      <c r="AM163" s="27">
        <f t="shared" si="118"/>
        <v>10410431.611764705</v>
      </c>
      <c r="AN163" s="27">
        <f t="shared" si="119"/>
        <v>12852384.705882352</v>
      </c>
      <c r="AO163" s="27">
        <f t="shared" si="120"/>
        <v>12852384.705882352</v>
      </c>
      <c r="AP163" s="91">
        <v>0.29106191834965883</v>
      </c>
      <c r="AQ163" s="91">
        <v>0.40436315825710356</v>
      </c>
      <c r="AR163" s="91">
        <v>0.60650226896698989</v>
      </c>
      <c r="AS163" s="91">
        <v>0.65733521485301716</v>
      </c>
      <c r="AT163" s="91">
        <v>0.75490697908230242</v>
      </c>
      <c r="AU163" s="91">
        <v>0.81219440508640406</v>
      </c>
      <c r="AV163" s="30">
        <v>0</v>
      </c>
      <c r="AW163" s="30">
        <v>0</v>
      </c>
      <c r="AX163" s="27">
        <f t="shared" si="101"/>
        <v>37408.397478619328</v>
      </c>
      <c r="AY163" s="27">
        <f t="shared" si="102"/>
        <v>935465.55674505886</v>
      </c>
      <c r="AZ163" s="27">
        <f t="shared" si="103"/>
        <v>3040050.1894441713</v>
      </c>
      <c r="BA163" s="27">
        <f t="shared" si="104"/>
        <v>5068995.037208885</v>
      </c>
      <c r="BB163" s="27">
        <f t="shared" si="105"/>
        <v>7858907.4789801976</v>
      </c>
      <c r="BC163" s="27">
        <f t="shared" si="106"/>
        <v>10438634.950135715</v>
      </c>
      <c r="BD163" s="27">
        <f t="shared" si="113"/>
        <v>10924527</v>
      </c>
      <c r="BM163" s="42"/>
      <c r="BN163" s="42"/>
      <c r="BO163" s="42"/>
      <c r="BP163" s="42"/>
      <c r="BQ163" s="42"/>
      <c r="BR163" s="42"/>
      <c r="BS163" s="42"/>
    </row>
    <row r="164" spans="1:71" ht="24.95" customHeight="1" x14ac:dyDescent="0.2">
      <c r="A164" s="1" t="s">
        <v>956</v>
      </c>
      <c r="B164" s="1">
        <v>4</v>
      </c>
      <c r="C164" s="7" t="s">
        <v>59</v>
      </c>
      <c r="D164" s="5" t="s">
        <v>82</v>
      </c>
      <c r="E164" s="7" t="s">
        <v>206</v>
      </c>
      <c r="F164" s="4" t="s">
        <v>207</v>
      </c>
      <c r="G164" s="11" t="s">
        <v>666</v>
      </c>
      <c r="H164" s="4" t="s">
        <v>667</v>
      </c>
      <c r="I164" s="4" t="s">
        <v>668</v>
      </c>
      <c r="J164" s="1" t="s">
        <v>219</v>
      </c>
      <c r="K164" s="4" t="s">
        <v>220</v>
      </c>
      <c r="L164" s="4" t="str">
        <f t="shared" si="110"/>
        <v>4.3.3.6.Nodarbinātības valsts aģentūras veiktspējas stiprināšana un pakalpojumu modernizēšana</v>
      </c>
      <c r="M164" s="4" t="s">
        <v>943</v>
      </c>
      <c r="N164" s="4" t="s">
        <v>697</v>
      </c>
      <c r="O164" s="4" t="s">
        <v>698</v>
      </c>
      <c r="P164" s="5" t="s">
        <v>42</v>
      </c>
      <c r="Q164" s="5" t="str">
        <f t="shared" si="111"/>
        <v>4.3.3.6._</v>
      </c>
      <c r="R164" s="1" t="s">
        <v>991</v>
      </c>
      <c r="S164" s="13">
        <v>6800000</v>
      </c>
      <c r="T164" s="13">
        <v>8000000</v>
      </c>
      <c r="U164" s="13">
        <v>1200000</v>
      </c>
      <c r="V164" s="50">
        <f t="shared" si="107"/>
        <v>0.85</v>
      </c>
      <c r="W164" s="40"/>
      <c r="X164" s="90">
        <v>50000</v>
      </c>
      <c r="Y164" s="90">
        <v>960000</v>
      </c>
      <c r="Z164" s="90">
        <v>1600000</v>
      </c>
      <c r="AA164" s="90">
        <v>1600000</v>
      </c>
      <c r="AB164" s="90">
        <v>1600000</v>
      </c>
      <c r="AC164" s="90">
        <v>1600000</v>
      </c>
      <c r="AD164" s="90">
        <v>590000</v>
      </c>
      <c r="AE164" s="90">
        <v>0</v>
      </c>
      <c r="AF164" s="27">
        <f t="shared" si="112"/>
        <v>8000000</v>
      </c>
      <c r="AG164" s="27">
        <f t="shared" si="114"/>
        <v>0</v>
      </c>
      <c r="AH164" s="27">
        <f t="shared" si="108"/>
        <v>50000</v>
      </c>
      <c r="AI164" s="27">
        <f t="shared" si="109"/>
        <v>1010000</v>
      </c>
      <c r="AJ164" s="27">
        <f t="shared" si="115"/>
        <v>2610000</v>
      </c>
      <c r="AK164" s="27">
        <f t="shared" si="116"/>
        <v>4210000</v>
      </c>
      <c r="AL164" s="27">
        <f t="shared" si="117"/>
        <v>5810000</v>
      </c>
      <c r="AM164" s="27">
        <f t="shared" si="118"/>
        <v>7410000</v>
      </c>
      <c r="AN164" s="27">
        <f t="shared" si="119"/>
        <v>8000000</v>
      </c>
      <c r="AO164" s="27">
        <f t="shared" si="120"/>
        <v>8000000</v>
      </c>
      <c r="AP164" s="91">
        <v>0.29106191834965883</v>
      </c>
      <c r="AQ164" s="91">
        <v>0.40436315825710356</v>
      </c>
      <c r="AR164" s="91">
        <v>0.60650226896698989</v>
      </c>
      <c r="AS164" s="91">
        <v>0.65733521485301716</v>
      </c>
      <c r="AT164" s="91">
        <v>0.75490697908230242</v>
      </c>
      <c r="AU164" s="91">
        <v>0.81219440508640406</v>
      </c>
      <c r="AV164" s="30">
        <v>0</v>
      </c>
      <c r="AW164" s="30">
        <v>0</v>
      </c>
      <c r="AX164" s="27">
        <f t="shared" si="101"/>
        <v>293972.53753315541</v>
      </c>
      <c r="AY164" s="27">
        <f t="shared" si="102"/>
        <v>1055387.8430510403</v>
      </c>
      <c r="AZ164" s="27">
        <f t="shared" si="103"/>
        <v>2553374.5523510273</v>
      </c>
      <c r="BA164" s="27">
        <f t="shared" si="104"/>
        <v>3819117.5982960295</v>
      </c>
      <c r="BB164" s="27">
        <f t="shared" si="105"/>
        <v>5593860.7149998611</v>
      </c>
      <c r="BC164" s="27">
        <f t="shared" si="106"/>
        <v>6497555.2406912325</v>
      </c>
      <c r="BD164" s="27">
        <f t="shared" si="113"/>
        <v>6800000</v>
      </c>
      <c r="BM164" s="42"/>
      <c r="BN164" s="42"/>
      <c r="BO164" s="42"/>
      <c r="BP164" s="42"/>
      <c r="BQ164" s="42"/>
      <c r="BR164" s="42"/>
      <c r="BS164" s="42"/>
    </row>
    <row r="165" spans="1:71" ht="24.95" customHeight="1" x14ac:dyDescent="0.2">
      <c r="A165" s="1" t="s">
        <v>956</v>
      </c>
      <c r="B165" s="1">
        <v>4</v>
      </c>
      <c r="C165" s="7" t="s">
        <v>59</v>
      </c>
      <c r="D165" s="5" t="s">
        <v>82</v>
      </c>
      <c r="E165" s="7" t="s">
        <v>206</v>
      </c>
      <c r="F165" s="4" t="s">
        <v>207</v>
      </c>
      <c r="G165" s="11" t="s">
        <v>666</v>
      </c>
      <c r="H165" s="4" t="s">
        <v>667</v>
      </c>
      <c r="I165" s="4" t="s">
        <v>668</v>
      </c>
      <c r="J165" s="1" t="s">
        <v>221</v>
      </c>
      <c r="K165" s="4" t="s">
        <v>222</v>
      </c>
      <c r="L165" s="4" t="str">
        <f t="shared" si="110"/>
        <v>4.3.3.7.Valsts darba inspekcijas veiktspējas stiprināšana un pakalpojumu modernizēšana</v>
      </c>
      <c r="M165" s="4" t="s">
        <v>944</v>
      </c>
      <c r="N165" s="4" t="s">
        <v>699</v>
      </c>
      <c r="O165" s="4" t="s">
        <v>700</v>
      </c>
      <c r="P165" s="5" t="s">
        <v>42</v>
      </c>
      <c r="Q165" s="5" t="str">
        <f t="shared" si="111"/>
        <v>4.3.3.7._</v>
      </c>
      <c r="R165" s="1" t="s">
        <v>991</v>
      </c>
      <c r="S165" s="13">
        <v>4249999</v>
      </c>
      <c r="T165" s="13">
        <v>4999999</v>
      </c>
      <c r="U165" s="13">
        <v>750000</v>
      </c>
      <c r="V165" s="50">
        <f t="shared" si="107"/>
        <v>0.84999996999999405</v>
      </c>
      <c r="W165" s="40"/>
      <c r="X165" s="90"/>
      <c r="Y165" s="90">
        <v>49999.988235294113</v>
      </c>
      <c r="Z165" s="90">
        <v>499999.8823529412</v>
      </c>
      <c r="AA165" s="90">
        <v>1049999.7529411765</v>
      </c>
      <c r="AB165" s="90">
        <v>1199999.7176470589</v>
      </c>
      <c r="AC165" s="90">
        <v>1199999.7176470589</v>
      </c>
      <c r="AD165" s="90">
        <v>999999.76470588241</v>
      </c>
      <c r="AE165" s="90">
        <v>0</v>
      </c>
      <c r="AF165" s="27">
        <f t="shared" si="112"/>
        <v>4999998.823529412</v>
      </c>
      <c r="AG165" s="27">
        <f t="shared" si="114"/>
        <v>0</v>
      </c>
      <c r="AH165" s="27">
        <f t="shared" si="108"/>
        <v>0</v>
      </c>
      <c r="AI165" s="27">
        <f t="shared" si="109"/>
        <v>49999.988235294113</v>
      </c>
      <c r="AJ165" s="27">
        <f t="shared" si="115"/>
        <v>549999.87058823532</v>
      </c>
      <c r="AK165" s="27">
        <f t="shared" si="116"/>
        <v>1599999.6235294119</v>
      </c>
      <c r="AL165" s="27">
        <f t="shared" si="117"/>
        <v>2799999.3411764707</v>
      </c>
      <c r="AM165" s="27">
        <f t="shared" si="118"/>
        <v>3999999.0588235296</v>
      </c>
      <c r="AN165" s="27">
        <f t="shared" si="119"/>
        <v>4999998.823529412</v>
      </c>
      <c r="AO165" s="27">
        <f t="shared" si="120"/>
        <v>4999998.823529412</v>
      </c>
      <c r="AP165" s="91">
        <v>0.29106191834965883</v>
      </c>
      <c r="AQ165" s="91">
        <v>0.40436315825710356</v>
      </c>
      <c r="AR165" s="91">
        <v>0.60650226896698989</v>
      </c>
      <c r="AS165" s="91">
        <v>0.65733521485301716</v>
      </c>
      <c r="AT165" s="91">
        <v>0.75490697908230242</v>
      </c>
      <c r="AU165" s="91">
        <v>0.81219440508640406</v>
      </c>
      <c r="AV165" s="30">
        <v>0</v>
      </c>
      <c r="AW165" s="30">
        <v>0</v>
      </c>
      <c r="AX165" s="27">
        <f t="shared" si="101"/>
        <v>14553.092493225078</v>
      </c>
      <c r="AY165" s="27">
        <f t="shared" si="102"/>
        <v>222399.68471205709</v>
      </c>
      <c r="AZ165" s="27">
        <f t="shared" si="103"/>
        <v>970403.40201691794</v>
      </c>
      <c r="BA165" s="27">
        <f t="shared" si="104"/>
        <v>1840538.1685205419</v>
      </c>
      <c r="BB165" s="27">
        <f t="shared" si="105"/>
        <v>3019627.2058285237</v>
      </c>
      <c r="BC165" s="27">
        <f t="shared" si="106"/>
        <v>4060971.0699091912</v>
      </c>
      <c r="BD165" s="27">
        <f t="shared" si="113"/>
        <v>4249999</v>
      </c>
      <c r="BM165" s="42"/>
      <c r="BN165" s="42"/>
      <c r="BO165" s="42"/>
      <c r="BP165" s="42"/>
      <c r="BQ165" s="42"/>
      <c r="BR165" s="42"/>
      <c r="BS165" s="42"/>
    </row>
    <row r="166" spans="1:71" ht="24.95" customHeight="1" x14ac:dyDescent="0.2">
      <c r="A166" s="1" t="s">
        <v>956</v>
      </c>
      <c r="B166" s="1">
        <v>4</v>
      </c>
      <c r="C166" s="7" t="s">
        <v>59</v>
      </c>
      <c r="D166" s="5" t="s">
        <v>82</v>
      </c>
      <c r="E166" s="7" t="s">
        <v>184</v>
      </c>
      <c r="F166" s="4" t="s">
        <v>185</v>
      </c>
      <c r="G166" s="11" t="s">
        <v>645</v>
      </c>
      <c r="H166" s="4" t="s">
        <v>669</v>
      </c>
      <c r="I166" s="4" t="s">
        <v>670</v>
      </c>
      <c r="J166" s="1" t="s">
        <v>223</v>
      </c>
      <c r="K166" s="4" t="s">
        <v>224</v>
      </c>
      <c r="L166" s="4" t="str">
        <f t="shared" si="110"/>
        <v>4.3.4.1.Vienlīdzīgu iespēju un nediskriminācijas veicināšana</v>
      </c>
      <c r="M166" s="4" t="s">
        <v>701</v>
      </c>
      <c r="N166" s="4" t="s">
        <v>702</v>
      </c>
      <c r="O166" s="4" t="s">
        <v>703</v>
      </c>
      <c r="P166" s="5" t="s">
        <v>42</v>
      </c>
      <c r="Q166" s="5" t="str">
        <f t="shared" si="111"/>
        <v>4.3.4.1._</v>
      </c>
      <c r="R166" s="1" t="s">
        <v>991</v>
      </c>
      <c r="S166" s="13">
        <v>1700000</v>
      </c>
      <c r="T166" s="13">
        <v>2000000</v>
      </c>
      <c r="U166" s="13">
        <v>300000</v>
      </c>
      <c r="V166" s="50">
        <f t="shared" si="107"/>
        <v>0.85</v>
      </c>
      <c r="W166" s="40"/>
      <c r="X166" s="90">
        <v>20000</v>
      </c>
      <c r="Y166" s="90">
        <v>191036.81021194003</v>
      </c>
      <c r="Z166" s="90">
        <v>312961.25251912588</v>
      </c>
      <c r="AA166" s="90">
        <v>400000</v>
      </c>
      <c r="AB166" s="90">
        <v>400000</v>
      </c>
      <c r="AC166" s="90">
        <v>400000</v>
      </c>
      <c r="AD166" s="90">
        <v>276001.9372689341</v>
      </c>
      <c r="AE166" s="90">
        <v>0</v>
      </c>
      <c r="AF166" s="27">
        <f t="shared" si="112"/>
        <v>2000000</v>
      </c>
      <c r="AG166" s="27">
        <f t="shared" si="114"/>
        <v>0</v>
      </c>
      <c r="AH166" s="27">
        <f t="shared" si="108"/>
        <v>20000</v>
      </c>
      <c r="AI166" s="27">
        <f t="shared" si="109"/>
        <v>211036.81021194003</v>
      </c>
      <c r="AJ166" s="27">
        <f t="shared" si="115"/>
        <v>523998.0627310659</v>
      </c>
      <c r="AK166" s="27">
        <f t="shared" si="116"/>
        <v>923998.0627310659</v>
      </c>
      <c r="AL166" s="27">
        <f t="shared" si="117"/>
        <v>1323998.0627310658</v>
      </c>
      <c r="AM166" s="27">
        <f t="shared" si="118"/>
        <v>1723998.0627310658</v>
      </c>
      <c r="AN166" s="27">
        <f t="shared" si="119"/>
        <v>2000000</v>
      </c>
      <c r="AO166" s="27">
        <f t="shared" si="120"/>
        <v>2000000</v>
      </c>
      <c r="AP166" s="91">
        <v>0.29106191834965883</v>
      </c>
      <c r="AQ166" s="91">
        <v>0.40436315825710356</v>
      </c>
      <c r="AR166" s="91">
        <v>0.60650226896698989</v>
      </c>
      <c r="AS166" s="91">
        <v>0.65733521485301716</v>
      </c>
      <c r="AT166" s="91">
        <v>0.75490697908230242</v>
      </c>
      <c r="AU166" s="91">
        <v>0.81219440508640406</v>
      </c>
      <c r="AV166" s="30">
        <v>0</v>
      </c>
      <c r="AW166" s="30">
        <v>0</v>
      </c>
      <c r="AX166" s="27">
        <f t="shared" si="101"/>
        <v>61424.778822680135</v>
      </c>
      <c r="AY166" s="27">
        <f t="shared" si="102"/>
        <v>211885.51156653769</v>
      </c>
      <c r="AZ166" s="27">
        <f t="shared" si="103"/>
        <v>560406.92156749452</v>
      </c>
      <c r="BA166" s="27">
        <f t="shared" si="104"/>
        <v>870310.55103030358</v>
      </c>
      <c r="BB166" s="27">
        <f t="shared" si="105"/>
        <v>1301458.1694800507</v>
      </c>
      <c r="BC166" s="27">
        <f t="shared" si="106"/>
        <v>1624388.8101728081</v>
      </c>
      <c r="BD166" s="27">
        <f t="shared" si="113"/>
        <v>1700000</v>
      </c>
      <c r="BM166" s="42"/>
      <c r="BN166" s="42"/>
      <c r="BO166" s="42"/>
      <c r="BP166" s="42"/>
      <c r="BQ166" s="42"/>
      <c r="BR166" s="42"/>
      <c r="BS166" s="42"/>
    </row>
    <row r="167" spans="1:71" ht="24.95" customHeight="1" x14ac:dyDescent="0.2">
      <c r="A167" s="1" t="s">
        <v>956</v>
      </c>
      <c r="B167" s="1">
        <v>4</v>
      </c>
      <c r="C167" s="7" t="s">
        <v>59</v>
      </c>
      <c r="D167" s="5" t="s">
        <v>82</v>
      </c>
      <c r="E167" s="7" t="s">
        <v>184</v>
      </c>
      <c r="F167" s="4" t="s">
        <v>185</v>
      </c>
      <c r="G167" s="11" t="s">
        <v>645</v>
      </c>
      <c r="H167" s="4" t="s">
        <v>646</v>
      </c>
      <c r="I167" s="4" t="s">
        <v>647</v>
      </c>
      <c r="J167" s="1" t="s">
        <v>225</v>
      </c>
      <c r="K167" s="4" t="s">
        <v>226</v>
      </c>
      <c r="L167" s="4" t="str">
        <f t="shared" si="110"/>
        <v>4.3.4.2.Atbalsta pasākumi diskriminācijas riskam pakļautajām sabiedrības grupām vienlīdzīgu iespēju un tiesību realizēšanai dažādās dzīves jomās</v>
      </c>
      <c r="M167" s="4" t="s">
        <v>704</v>
      </c>
      <c r="N167" s="4" t="s">
        <v>945</v>
      </c>
      <c r="O167" s="4" t="s">
        <v>946</v>
      </c>
      <c r="P167" s="5" t="s">
        <v>42</v>
      </c>
      <c r="Q167" s="5" t="str">
        <f t="shared" si="111"/>
        <v>4.3.4.2._</v>
      </c>
      <c r="R167" s="1" t="s">
        <v>991</v>
      </c>
      <c r="S167" s="13">
        <v>4744700</v>
      </c>
      <c r="T167" s="13">
        <v>5582000</v>
      </c>
      <c r="U167" s="13">
        <v>837300</v>
      </c>
      <c r="V167" s="50">
        <f t="shared" si="107"/>
        <v>0.85</v>
      </c>
      <c r="W167" s="40"/>
      <c r="X167" s="90"/>
      <c r="Y167" s="90">
        <v>55820.000000000007</v>
      </c>
      <c r="Z167" s="90">
        <v>1295241.7529411765</v>
      </c>
      <c r="AA167" s="90">
        <v>1636829.0117647059</v>
      </c>
      <c r="AB167" s="90">
        <v>1280508.7337964119</v>
      </c>
      <c r="AC167" s="90">
        <v>1313600.5014977059</v>
      </c>
      <c r="AD167" s="90"/>
      <c r="AE167" s="90">
        <v>0</v>
      </c>
      <c r="AF167" s="27">
        <f t="shared" si="112"/>
        <v>5582000</v>
      </c>
      <c r="AG167" s="27">
        <f t="shared" si="114"/>
        <v>0</v>
      </c>
      <c r="AH167" s="27">
        <f t="shared" si="108"/>
        <v>0</v>
      </c>
      <c r="AI167" s="27">
        <f t="shared" si="109"/>
        <v>55820.000000000007</v>
      </c>
      <c r="AJ167" s="27">
        <f t="shared" si="115"/>
        <v>1351061.7529411765</v>
      </c>
      <c r="AK167" s="27">
        <f t="shared" si="116"/>
        <v>2987890.7647058824</v>
      </c>
      <c r="AL167" s="27">
        <f t="shared" si="117"/>
        <v>4268399.4985022945</v>
      </c>
      <c r="AM167" s="27">
        <f t="shared" si="118"/>
        <v>5582000</v>
      </c>
      <c r="AN167" s="27">
        <f t="shared" si="119"/>
        <v>5582000</v>
      </c>
      <c r="AO167" s="27">
        <f t="shared" si="120"/>
        <v>5582000</v>
      </c>
      <c r="AP167" s="91">
        <v>0.29106191834965883</v>
      </c>
      <c r="AQ167" s="91">
        <v>0.40436315825710356</v>
      </c>
      <c r="AR167" s="91">
        <v>0.60650226896698989</v>
      </c>
      <c r="AS167" s="91">
        <v>0.65733521485301716</v>
      </c>
      <c r="AT167" s="91">
        <v>0.75490697908230242</v>
      </c>
      <c r="AU167" s="91">
        <v>0.81219440508640406</v>
      </c>
      <c r="AV167" s="30">
        <v>0</v>
      </c>
      <c r="AW167" s="30">
        <v>0</v>
      </c>
      <c r="AX167" s="27">
        <f t="shared" si="101"/>
        <v>16247.076282277958</v>
      </c>
      <c r="AY167" s="27">
        <f t="shared" si="102"/>
        <v>546319.59741967276</v>
      </c>
      <c r="AZ167" s="27">
        <f t="shared" si="103"/>
        <v>1812162.5282196321</v>
      </c>
      <c r="BA167" s="27">
        <f t="shared" si="104"/>
        <v>2805769.3014265164</v>
      </c>
      <c r="BB167" s="27">
        <f t="shared" si="105"/>
        <v>4213890.757237412</v>
      </c>
      <c r="BC167" s="27">
        <f t="shared" si="106"/>
        <v>4533669.1691923076</v>
      </c>
      <c r="BD167" s="27">
        <f t="shared" si="113"/>
        <v>4744700</v>
      </c>
      <c r="BM167" s="42"/>
      <c r="BN167" s="42"/>
      <c r="BO167" s="42"/>
      <c r="BP167" s="42"/>
      <c r="BQ167" s="42"/>
      <c r="BR167" s="42"/>
      <c r="BS167" s="42"/>
    </row>
    <row r="168" spans="1:71" ht="24.95" customHeight="1" x14ac:dyDescent="0.2">
      <c r="A168" s="1" t="s">
        <v>956</v>
      </c>
      <c r="B168" s="1">
        <v>4</v>
      </c>
      <c r="C168" s="7" t="s">
        <v>59</v>
      </c>
      <c r="D168" s="5" t="s">
        <v>82</v>
      </c>
      <c r="E168" s="7" t="s">
        <v>184</v>
      </c>
      <c r="F168" s="4" t="s">
        <v>185</v>
      </c>
      <c r="G168" s="11" t="s">
        <v>645</v>
      </c>
      <c r="H168" s="4" t="s">
        <v>646</v>
      </c>
      <c r="I168" s="4" t="s">
        <v>647</v>
      </c>
      <c r="J168" s="1" t="s">
        <v>227</v>
      </c>
      <c r="K168" s="4" t="s">
        <v>228</v>
      </c>
      <c r="L168" s="4" t="str">
        <f t="shared" si="110"/>
        <v>4.3.4.3.Pasākumi ģimenes un darba dzīves saskaņošanai</v>
      </c>
      <c r="M168" s="4" t="s">
        <v>705</v>
      </c>
      <c r="N168" s="4" t="s">
        <v>706</v>
      </c>
      <c r="O168" s="4" t="s">
        <v>707</v>
      </c>
      <c r="P168" s="5">
        <v>1</v>
      </c>
      <c r="Q168" s="5" t="str">
        <f t="shared" si="111"/>
        <v>4.3.4.3.1</v>
      </c>
      <c r="R168" s="1" t="s">
        <v>991</v>
      </c>
      <c r="S168" s="13">
        <v>4513381</v>
      </c>
      <c r="T168" s="13">
        <v>5309860</v>
      </c>
      <c r="U168" s="13">
        <v>796479</v>
      </c>
      <c r="V168" s="50">
        <f t="shared" si="107"/>
        <v>0.85</v>
      </c>
      <c r="W168" s="40"/>
      <c r="X168" s="90">
        <v>53098</v>
      </c>
      <c r="Y168" s="90">
        <v>637182</v>
      </c>
      <c r="Z168" s="90">
        <v>955776</v>
      </c>
      <c r="AA168" s="90">
        <v>955775</v>
      </c>
      <c r="AB168" s="90">
        <v>955775</v>
      </c>
      <c r="AC168" s="90">
        <v>955775</v>
      </c>
      <c r="AD168" s="90">
        <v>796479</v>
      </c>
      <c r="AE168" s="90">
        <v>0</v>
      </c>
      <c r="AF168" s="27">
        <f t="shared" si="112"/>
        <v>5309860</v>
      </c>
      <c r="AG168" s="27">
        <f t="shared" si="114"/>
        <v>0</v>
      </c>
      <c r="AH168" s="27">
        <f t="shared" si="108"/>
        <v>53098</v>
      </c>
      <c r="AI168" s="27">
        <f t="shared" si="109"/>
        <v>690280</v>
      </c>
      <c r="AJ168" s="27">
        <f t="shared" si="115"/>
        <v>1646056</v>
      </c>
      <c r="AK168" s="27">
        <f t="shared" si="116"/>
        <v>2601831</v>
      </c>
      <c r="AL168" s="27">
        <f t="shared" si="117"/>
        <v>3557606</v>
      </c>
      <c r="AM168" s="27">
        <f t="shared" si="118"/>
        <v>4513381</v>
      </c>
      <c r="AN168" s="27">
        <f t="shared" si="119"/>
        <v>5309860</v>
      </c>
      <c r="AO168" s="27">
        <f t="shared" si="120"/>
        <v>5309860</v>
      </c>
      <c r="AP168" s="91">
        <v>0.29106191834965883</v>
      </c>
      <c r="AQ168" s="91">
        <v>0.40436315825710356</v>
      </c>
      <c r="AR168" s="91">
        <v>0.60650226896698989</v>
      </c>
      <c r="AS168" s="91">
        <v>0.65733521485301716</v>
      </c>
      <c r="AT168" s="91">
        <v>0.75490697908230242</v>
      </c>
      <c r="AU168" s="91">
        <v>0.81219440508640406</v>
      </c>
      <c r="AV168" s="30">
        <v>0</v>
      </c>
      <c r="AW168" s="30">
        <v>0</v>
      </c>
      <c r="AX168" s="27">
        <f t="shared" si="101"/>
        <v>200914.22099840251</v>
      </c>
      <c r="AY168" s="27">
        <f t="shared" si="102"/>
        <v>665604.40282805485</v>
      </c>
      <c r="AZ168" s="27">
        <f t="shared" si="103"/>
        <v>1578016.4049686522</v>
      </c>
      <c r="BA168" s="27">
        <f t="shared" si="104"/>
        <v>2338539.7043723832</v>
      </c>
      <c r="BB168" s="27">
        <f t="shared" si="105"/>
        <v>3407182.8161574611</v>
      </c>
      <c r="BC168" s="27">
        <f t="shared" si="106"/>
        <v>4312638.5837920932</v>
      </c>
      <c r="BD168" s="27">
        <f t="shared" si="113"/>
        <v>4513381</v>
      </c>
      <c r="BM168" s="42"/>
      <c r="BN168" s="42"/>
      <c r="BO168" s="42"/>
      <c r="BP168" s="42"/>
      <c r="BQ168" s="42"/>
      <c r="BR168" s="42"/>
      <c r="BS168" s="42"/>
    </row>
    <row r="169" spans="1:71" ht="24.95" customHeight="1" x14ac:dyDescent="0.2">
      <c r="A169" s="1" t="s">
        <v>956</v>
      </c>
      <c r="B169" s="1">
        <v>4</v>
      </c>
      <c r="C169" s="7" t="s">
        <v>59</v>
      </c>
      <c r="D169" s="5" t="s">
        <v>82</v>
      </c>
      <c r="E169" s="7" t="s">
        <v>184</v>
      </c>
      <c r="F169" s="4" t="s">
        <v>185</v>
      </c>
      <c r="G169" s="11" t="s">
        <v>645</v>
      </c>
      <c r="H169" s="4" t="s">
        <v>646</v>
      </c>
      <c r="I169" s="4" t="s">
        <v>647</v>
      </c>
      <c r="J169" s="1" t="s">
        <v>227</v>
      </c>
      <c r="K169" s="4" t="s">
        <v>228</v>
      </c>
      <c r="L169" s="4" t="str">
        <f t="shared" si="110"/>
        <v>4.3.4.3.Pasākumi ģimenes un darba dzīves saskaņošanai</v>
      </c>
      <c r="M169" s="4" t="s">
        <v>705</v>
      </c>
      <c r="N169" s="4" t="s">
        <v>706</v>
      </c>
      <c r="O169" s="4" t="s">
        <v>707</v>
      </c>
      <c r="P169" s="5">
        <v>2</v>
      </c>
      <c r="Q169" s="5" t="str">
        <f t="shared" si="111"/>
        <v>4.3.4.3.2</v>
      </c>
      <c r="R169" s="1" t="s">
        <v>991</v>
      </c>
      <c r="S169" s="13">
        <v>2443869</v>
      </c>
      <c r="T169" s="13">
        <v>2875140</v>
      </c>
      <c r="U169" s="13">
        <v>431271</v>
      </c>
      <c r="V169" s="50">
        <f t="shared" si="107"/>
        <v>0.85</v>
      </c>
      <c r="W169" s="40"/>
      <c r="X169" s="90"/>
      <c r="Y169" s="90">
        <v>143757</v>
      </c>
      <c r="Z169" s="90">
        <v>546276.6</v>
      </c>
      <c r="AA169" s="90">
        <v>546276.6</v>
      </c>
      <c r="AB169" s="90">
        <v>546276.6</v>
      </c>
      <c r="AC169" s="90">
        <v>546276.6</v>
      </c>
      <c r="AD169" s="90">
        <v>546276.6</v>
      </c>
      <c r="AE169" s="90">
        <v>0</v>
      </c>
      <c r="AF169" s="27">
        <f t="shared" si="112"/>
        <v>2875140</v>
      </c>
      <c r="AG169" s="27">
        <f t="shared" si="114"/>
        <v>0</v>
      </c>
      <c r="AH169" s="27">
        <f t="shared" si="108"/>
        <v>0</v>
      </c>
      <c r="AI169" s="27">
        <f t="shared" si="109"/>
        <v>143757</v>
      </c>
      <c r="AJ169" s="27">
        <f t="shared" si="115"/>
        <v>690033.6</v>
      </c>
      <c r="AK169" s="27">
        <f t="shared" si="116"/>
        <v>1236310.2</v>
      </c>
      <c r="AL169" s="27">
        <f t="shared" si="117"/>
        <v>1782586.7999999998</v>
      </c>
      <c r="AM169" s="27">
        <f t="shared" si="118"/>
        <v>2328863.4</v>
      </c>
      <c r="AN169" s="27">
        <f t="shared" si="119"/>
        <v>2875140</v>
      </c>
      <c r="AO169" s="27">
        <f t="shared" si="120"/>
        <v>2875140</v>
      </c>
      <c r="AP169" s="91">
        <v>0.29106191834965883</v>
      </c>
      <c r="AQ169" s="91">
        <v>0.40436315825710356</v>
      </c>
      <c r="AR169" s="91">
        <v>0.60650226896698989</v>
      </c>
      <c r="AS169" s="91">
        <v>0.65733521485301716</v>
      </c>
      <c r="AT169" s="91">
        <v>0.75490697908230242</v>
      </c>
      <c r="AU169" s="91">
        <v>0.81219440508640406</v>
      </c>
      <c r="AV169" s="30">
        <v>0</v>
      </c>
      <c r="AW169" s="30">
        <v>0</v>
      </c>
      <c r="AX169" s="27">
        <f t="shared" si="101"/>
        <v>41842.188196191906</v>
      </c>
      <c r="AY169" s="27">
        <f t="shared" si="102"/>
        <v>279024.16579951887</v>
      </c>
      <c r="AZ169" s="27">
        <f t="shared" si="103"/>
        <v>749824.94144703308</v>
      </c>
      <c r="BA169" s="27">
        <f t="shared" si="104"/>
        <v>1171757.0771721522</v>
      </c>
      <c r="BB169" s="27">
        <f t="shared" si="105"/>
        <v>1758075.2339893396</v>
      </c>
      <c r="BC169" s="27">
        <f t="shared" si="106"/>
        <v>2335172.6218401236</v>
      </c>
      <c r="BD169" s="27">
        <f t="shared" si="113"/>
        <v>2443869</v>
      </c>
      <c r="BM169" s="42"/>
      <c r="BN169" s="42"/>
      <c r="BO169" s="42"/>
      <c r="BP169" s="42"/>
      <c r="BQ169" s="42"/>
      <c r="BR169" s="42"/>
      <c r="BS169" s="42"/>
    </row>
    <row r="170" spans="1:71" ht="24.95" customHeight="1" x14ac:dyDescent="0.2">
      <c r="A170" s="1" t="s">
        <v>965</v>
      </c>
      <c r="B170" s="1">
        <v>4</v>
      </c>
      <c r="C170" s="7" t="s">
        <v>59</v>
      </c>
      <c r="D170" s="5" t="s">
        <v>82</v>
      </c>
      <c r="E170" s="7" t="s">
        <v>184</v>
      </c>
      <c r="F170" s="4" t="s">
        <v>185</v>
      </c>
      <c r="G170" s="11" t="s">
        <v>645</v>
      </c>
      <c r="H170" s="4" t="s">
        <v>839</v>
      </c>
      <c r="I170" s="4" t="s">
        <v>670</v>
      </c>
      <c r="J170" s="5" t="s">
        <v>382</v>
      </c>
      <c r="K170" s="4" t="s">
        <v>383</v>
      </c>
      <c r="L170" s="4" t="str">
        <f t="shared" si="110"/>
        <v>4.3.4.4.Sociālā dialoga attīstība, stiprinot sociālo partneru veiktspēju līdzdarboties likumdošanas, nacionālo reformu un koplīgumu slēgšanas pārrunu procesā</v>
      </c>
      <c r="M170" s="4" t="s">
        <v>844</v>
      </c>
      <c r="N170" s="4" t="s">
        <v>845</v>
      </c>
      <c r="O170" s="4" t="s">
        <v>846</v>
      </c>
      <c r="P170" s="5" t="s">
        <v>42</v>
      </c>
      <c r="Q170" s="5" t="str">
        <f t="shared" si="111"/>
        <v>4.3.4.4._</v>
      </c>
      <c r="R170" s="1" t="s">
        <v>991</v>
      </c>
      <c r="S170" s="13">
        <v>1479000</v>
      </c>
      <c r="T170" s="13">
        <v>1740000</v>
      </c>
      <c r="U170" s="13">
        <v>261000</v>
      </c>
      <c r="V170" s="50">
        <f t="shared" si="107"/>
        <v>0.85</v>
      </c>
      <c r="W170" s="40"/>
      <c r="X170" s="90">
        <v>0</v>
      </c>
      <c r="Y170" s="90">
        <v>220091.76470588235</v>
      </c>
      <c r="Z170" s="90">
        <v>444536.4705882353</v>
      </c>
      <c r="AA170" s="90">
        <v>300000</v>
      </c>
      <c r="AB170" s="90">
        <v>318842.9411764706</v>
      </c>
      <c r="AC170" s="90">
        <v>318842.9411764706</v>
      </c>
      <c r="AD170" s="90">
        <v>118842.9411764706</v>
      </c>
      <c r="AE170" s="90">
        <v>17932.4066359854</v>
      </c>
      <c r="AF170" s="27">
        <f t="shared" si="112"/>
        <v>1739089.4654595149</v>
      </c>
      <c r="AG170" s="27">
        <f t="shared" si="114"/>
        <v>0</v>
      </c>
      <c r="AH170" s="27">
        <f t="shared" si="108"/>
        <v>0</v>
      </c>
      <c r="AI170" s="27">
        <f t="shared" si="109"/>
        <v>220091.76470588235</v>
      </c>
      <c r="AJ170" s="27">
        <f t="shared" si="115"/>
        <v>664628.23529411759</v>
      </c>
      <c r="AK170" s="27">
        <f t="shared" si="116"/>
        <v>964628.23529411759</v>
      </c>
      <c r="AL170" s="27">
        <f t="shared" si="117"/>
        <v>1283471.1764705882</v>
      </c>
      <c r="AM170" s="27">
        <f t="shared" si="118"/>
        <v>1602314.1176470588</v>
      </c>
      <c r="AN170" s="27">
        <f t="shared" si="119"/>
        <v>1721157.0588235294</v>
      </c>
      <c r="AO170" s="27">
        <f t="shared" si="120"/>
        <v>1739089.4654595149</v>
      </c>
      <c r="AP170" s="91">
        <v>0.29106191834965883</v>
      </c>
      <c r="AQ170" s="91">
        <v>0.40436315825710356</v>
      </c>
      <c r="AR170" s="91">
        <v>0.60650226896698989</v>
      </c>
      <c r="AS170" s="91">
        <v>0.65733521485301716</v>
      </c>
      <c r="AT170" s="91">
        <v>0.75490697908230242</v>
      </c>
      <c r="AU170" s="91">
        <v>0.81219440508640406</v>
      </c>
      <c r="AV170" s="30">
        <v>0</v>
      </c>
      <c r="AW170" s="30">
        <v>0</v>
      </c>
      <c r="AX170" s="27">
        <f t="shared" si="101"/>
        <v>64060.331248255854</v>
      </c>
      <c r="AY170" s="27">
        <f t="shared" si="102"/>
        <v>268751.17229037476</v>
      </c>
      <c r="AZ170" s="27">
        <f t="shared" si="103"/>
        <v>585049.21341550571</v>
      </c>
      <c r="BA170" s="27">
        <f t="shared" si="104"/>
        <v>843670.80154294882</v>
      </c>
      <c r="BB170" s="27">
        <f t="shared" si="105"/>
        <v>1209598.110093866</v>
      </c>
      <c r="BC170" s="27">
        <f t="shared" si="106"/>
        <v>1397914.1334514413</v>
      </c>
      <c r="BD170" s="27">
        <f t="shared" si="113"/>
        <v>1479000</v>
      </c>
      <c r="BM170" s="42"/>
      <c r="BN170" s="42"/>
      <c r="BO170" s="42"/>
      <c r="BP170" s="42"/>
      <c r="BQ170" s="42"/>
      <c r="BR170" s="42"/>
      <c r="BS170" s="42"/>
    </row>
    <row r="171" spans="1:71" ht="24.95" customHeight="1" x14ac:dyDescent="0.2">
      <c r="A171" s="1" t="s">
        <v>965</v>
      </c>
      <c r="B171" s="1">
        <v>4</v>
      </c>
      <c r="C171" s="7" t="s">
        <v>59</v>
      </c>
      <c r="D171" s="5" t="s">
        <v>82</v>
      </c>
      <c r="E171" s="7" t="s">
        <v>184</v>
      </c>
      <c r="F171" s="4" t="s">
        <v>185</v>
      </c>
      <c r="G171" s="11" t="s">
        <v>645</v>
      </c>
      <c r="H171" s="4" t="s">
        <v>840</v>
      </c>
      <c r="I171" s="4" t="s">
        <v>647</v>
      </c>
      <c r="J171" s="5" t="s">
        <v>384</v>
      </c>
      <c r="K171" s="4" t="s">
        <v>385</v>
      </c>
      <c r="L171" s="4" t="str">
        <f t="shared" si="110"/>
        <v>4.3.4.5.Atbalsts pilsoniskās sabiedrības organizāciju izaugsmei, stiprinot līdzdalību publiskās pārvaldes lēmumu pieņemšanas procesos</v>
      </c>
      <c r="M171" s="4" t="s">
        <v>847</v>
      </c>
      <c r="N171" s="4" t="s">
        <v>848</v>
      </c>
      <c r="O171" s="4" t="s">
        <v>849</v>
      </c>
      <c r="P171" s="5" t="s">
        <v>42</v>
      </c>
      <c r="Q171" s="5" t="str">
        <f t="shared" si="111"/>
        <v>4.3.4.5._</v>
      </c>
      <c r="R171" s="1" t="s">
        <v>991</v>
      </c>
      <c r="S171" s="13">
        <v>1479000</v>
      </c>
      <c r="T171" s="13">
        <v>1740000</v>
      </c>
      <c r="U171" s="13">
        <v>261000</v>
      </c>
      <c r="V171" s="50">
        <f t="shared" si="107"/>
        <v>0.85</v>
      </c>
      <c r="W171" s="40"/>
      <c r="X171" s="90">
        <v>0</v>
      </c>
      <c r="Y171" s="90">
        <v>409411.76470588235</v>
      </c>
      <c r="Z171" s="90">
        <v>409411.76470588235</v>
      </c>
      <c r="AA171" s="90">
        <v>300000</v>
      </c>
      <c r="AB171" s="90">
        <v>280294.1176470588</v>
      </c>
      <c r="AC171" s="90">
        <v>280294.1176470588</v>
      </c>
      <c r="AD171" s="90">
        <v>60588.235294117592</v>
      </c>
      <c r="AE171" s="90">
        <v>0</v>
      </c>
      <c r="AF171" s="27">
        <f t="shared" si="112"/>
        <v>1740000</v>
      </c>
      <c r="AG171" s="27">
        <f t="shared" si="114"/>
        <v>0</v>
      </c>
      <c r="AH171" s="27">
        <f t="shared" si="108"/>
        <v>0</v>
      </c>
      <c r="AI171" s="27">
        <f t="shared" si="109"/>
        <v>409411.76470588235</v>
      </c>
      <c r="AJ171" s="27">
        <f t="shared" si="115"/>
        <v>818823.5294117647</v>
      </c>
      <c r="AK171" s="27">
        <f t="shared" si="116"/>
        <v>1118823.5294117648</v>
      </c>
      <c r="AL171" s="27">
        <f t="shared" si="117"/>
        <v>1399117.6470588236</v>
      </c>
      <c r="AM171" s="27">
        <f t="shared" si="118"/>
        <v>1679411.7647058824</v>
      </c>
      <c r="AN171" s="27">
        <f t="shared" si="119"/>
        <v>1740000</v>
      </c>
      <c r="AO171" s="27">
        <f t="shared" si="120"/>
        <v>1740000</v>
      </c>
      <c r="AP171" s="91">
        <v>0.29106191834965883</v>
      </c>
      <c r="AQ171" s="91">
        <v>0.40436315825710356</v>
      </c>
      <c r="AR171" s="91">
        <v>0.60650226896698989</v>
      </c>
      <c r="AS171" s="91">
        <v>0.65733521485301716</v>
      </c>
      <c r="AT171" s="91">
        <v>0.75490697908230242</v>
      </c>
      <c r="AU171" s="91">
        <v>0.81219440508640406</v>
      </c>
      <c r="AV171" s="30">
        <v>0</v>
      </c>
      <c r="AW171" s="30">
        <v>0</v>
      </c>
      <c r="AX171" s="27">
        <f t="shared" si="101"/>
        <v>119164.17363021326</v>
      </c>
      <c r="AY171" s="27">
        <f t="shared" si="102"/>
        <v>331102.06840816949</v>
      </c>
      <c r="AZ171" s="27">
        <f t="shared" si="103"/>
        <v>678569.00916189107</v>
      </c>
      <c r="BA171" s="27">
        <f t="shared" si="104"/>
        <v>919689.29913405969</v>
      </c>
      <c r="BB171" s="27">
        <f t="shared" si="105"/>
        <v>1267799.6619293962</v>
      </c>
      <c r="BC171" s="27">
        <f t="shared" si="106"/>
        <v>1413218.2648503431</v>
      </c>
      <c r="BD171" s="27">
        <f t="shared" si="113"/>
        <v>1479000</v>
      </c>
      <c r="BM171" s="42"/>
      <c r="BN171" s="42"/>
      <c r="BO171" s="42"/>
      <c r="BP171" s="42"/>
      <c r="BQ171" s="42"/>
      <c r="BR171" s="42"/>
      <c r="BS171" s="42"/>
    </row>
    <row r="172" spans="1:71" ht="24.95" customHeight="1" x14ac:dyDescent="0.2">
      <c r="A172" s="1" t="s">
        <v>963</v>
      </c>
      <c r="B172" s="1">
        <v>4</v>
      </c>
      <c r="C172" s="7" t="s">
        <v>59</v>
      </c>
      <c r="D172" s="5" t="s">
        <v>82</v>
      </c>
      <c r="E172" s="7" t="s">
        <v>184</v>
      </c>
      <c r="F172" s="4" t="s">
        <v>185</v>
      </c>
      <c r="G172" s="11" t="s">
        <v>645</v>
      </c>
      <c r="H172" s="4" t="s">
        <v>646</v>
      </c>
      <c r="I172" s="4" t="s">
        <v>647</v>
      </c>
      <c r="J172" s="5" t="s">
        <v>306</v>
      </c>
      <c r="K172" s="4" t="s">
        <v>307</v>
      </c>
      <c r="L172" s="4" t="str">
        <f t="shared" si="110"/>
        <v>4.3.4.6.Resocializācijas pakalpojumu probācijas klientiem pilnveidošana un taisnīguma atjaunošanas pieeju attīstība, veicinot probācijas klientu aktīvu līdzdalību sabiedrības procesos un radot priekšnosacījumus viņu veiksmīgai iekļaušanai un nodarbināmībai</v>
      </c>
      <c r="M172" s="4" t="s">
        <v>901</v>
      </c>
      <c r="N172" s="14" t="s">
        <v>778</v>
      </c>
      <c r="O172" s="4" t="s">
        <v>779</v>
      </c>
      <c r="P172" s="5" t="s">
        <v>42</v>
      </c>
      <c r="Q172" s="5" t="str">
        <f t="shared" si="111"/>
        <v>4.3.4.6._</v>
      </c>
      <c r="R172" s="1" t="s">
        <v>991</v>
      </c>
      <c r="S172" s="13">
        <v>2865562</v>
      </c>
      <c r="T172" s="13">
        <v>3371250</v>
      </c>
      <c r="U172" s="13">
        <v>505688</v>
      </c>
      <c r="V172" s="50">
        <f t="shared" ref="V172:V204" si="121">S172/T172</f>
        <v>0.84999985168705972</v>
      </c>
      <c r="W172" s="40"/>
      <c r="X172" s="90">
        <v>0</v>
      </c>
      <c r="Y172" s="90">
        <v>273912.9411764706</v>
      </c>
      <c r="Z172" s="90">
        <v>235875.29411764708</v>
      </c>
      <c r="AA172" s="90">
        <v>739649</v>
      </c>
      <c r="AB172" s="90">
        <v>1047500.9411764706</v>
      </c>
      <c r="AC172" s="90">
        <v>358103.9411764706</v>
      </c>
      <c r="AD172" s="90">
        <v>358103.9411764706</v>
      </c>
      <c r="AE172" s="90">
        <v>340799.52970103599</v>
      </c>
      <c r="AF172" s="27">
        <f t="shared" si="112"/>
        <v>3353945.5885245646</v>
      </c>
      <c r="AG172" s="27">
        <f t="shared" si="114"/>
        <v>0</v>
      </c>
      <c r="AH172" s="27">
        <f t="shared" si="108"/>
        <v>0</v>
      </c>
      <c r="AI172" s="27">
        <f t="shared" si="109"/>
        <v>273912.9411764706</v>
      </c>
      <c r="AJ172" s="27">
        <f t="shared" si="115"/>
        <v>509788.23529411771</v>
      </c>
      <c r="AK172" s="27">
        <f t="shared" si="116"/>
        <v>1249437.2352941176</v>
      </c>
      <c r="AL172" s="27">
        <f t="shared" si="117"/>
        <v>2296938.176470588</v>
      </c>
      <c r="AM172" s="27">
        <f t="shared" si="118"/>
        <v>2655042.1176470583</v>
      </c>
      <c r="AN172" s="27">
        <f t="shared" si="119"/>
        <v>3013146.0588235287</v>
      </c>
      <c r="AO172" s="27">
        <f t="shared" si="120"/>
        <v>3353945.5885245646</v>
      </c>
      <c r="AP172" s="91">
        <v>0.29106191834965883</v>
      </c>
      <c r="AQ172" s="91">
        <v>0.40436315825710356</v>
      </c>
      <c r="AR172" s="91">
        <v>0.60650226896698989</v>
      </c>
      <c r="AS172" s="91">
        <v>0.65733521485301716</v>
      </c>
      <c r="AT172" s="91">
        <v>0.75490697908230242</v>
      </c>
      <c r="AU172" s="91">
        <v>0.81219440508640406</v>
      </c>
      <c r="AV172" s="30">
        <v>0</v>
      </c>
      <c r="AW172" s="30">
        <v>0</v>
      </c>
      <c r="AX172" s="27">
        <f t="shared" si="101"/>
        <v>79725.626119620792</v>
      </c>
      <c r="AY172" s="27">
        <f t="shared" si="102"/>
        <v>206139.58086584488</v>
      </c>
      <c r="AZ172" s="27">
        <f t="shared" si="103"/>
        <v>757786.51813772519</v>
      </c>
      <c r="BA172" s="27">
        <f t="shared" si="104"/>
        <v>1509858.3497343913</v>
      </c>
      <c r="BB172" s="27">
        <f t="shared" si="105"/>
        <v>2004309.8243692198</v>
      </c>
      <c r="BC172" s="27">
        <f t="shared" si="106"/>
        <v>2447260.3706846191</v>
      </c>
      <c r="BD172" s="27">
        <f t="shared" si="113"/>
        <v>2865562</v>
      </c>
      <c r="BM172" s="42"/>
      <c r="BN172" s="42"/>
      <c r="BO172" s="42"/>
      <c r="BP172" s="42"/>
      <c r="BQ172" s="42"/>
      <c r="BR172" s="42"/>
      <c r="BS172" s="42"/>
    </row>
    <row r="173" spans="1:71" ht="24.95" customHeight="1" x14ac:dyDescent="0.2">
      <c r="A173" s="1" t="s">
        <v>963</v>
      </c>
      <c r="B173" s="1">
        <v>4</v>
      </c>
      <c r="C173" s="7" t="s">
        <v>59</v>
      </c>
      <c r="D173" s="5" t="s">
        <v>82</v>
      </c>
      <c r="E173" s="7" t="s">
        <v>184</v>
      </c>
      <c r="F173" s="4" t="s">
        <v>185</v>
      </c>
      <c r="G173" s="11" t="s">
        <v>645</v>
      </c>
      <c r="H173" s="4" t="s">
        <v>646</v>
      </c>
      <c r="I173" s="4" t="s">
        <v>647</v>
      </c>
      <c r="J173" s="5" t="s">
        <v>308</v>
      </c>
      <c r="K173" s="4" t="s">
        <v>309</v>
      </c>
      <c r="L173" s="4" t="str">
        <f t="shared" si="110"/>
        <v>4.3.4.7.Nodarbināmības priekšnosacījumu nodrošināšana ieslodzītajiem, pilnveidojot resocializācijas sistēmas efektivitāti,  sekmējot bijušo ieslodzīto iekļaušanos, vienlīdzīgas iespējas un aktīvu līdzdalību</v>
      </c>
      <c r="M173" s="4" t="s">
        <v>900</v>
      </c>
      <c r="N173" s="4" t="s">
        <v>780</v>
      </c>
      <c r="O173" s="4" t="s">
        <v>781</v>
      </c>
      <c r="P173" s="5" t="s">
        <v>42</v>
      </c>
      <c r="Q173" s="5" t="str">
        <f t="shared" si="111"/>
        <v>4.3.4.7._</v>
      </c>
      <c r="R173" s="1" t="s">
        <v>991</v>
      </c>
      <c r="S173" s="13">
        <v>2865563</v>
      </c>
      <c r="T173" s="13">
        <v>3371251</v>
      </c>
      <c r="U173" s="13">
        <v>505688</v>
      </c>
      <c r="V173" s="50">
        <f t="shared" si="121"/>
        <v>0.8499998961809726</v>
      </c>
      <c r="W173" s="40"/>
      <c r="X173" s="90">
        <v>0</v>
      </c>
      <c r="Y173" s="90">
        <v>194836.4705882353</v>
      </c>
      <c r="Z173" s="90">
        <v>207777.64705882352</v>
      </c>
      <c r="AA173" s="90">
        <v>589789</v>
      </c>
      <c r="AB173" s="90">
        <v>758904.2205882353</v>
      </c>
      <c r="AC173" s="90">
        <v>1070633.2205882352</v>
      </c>
      <c r="AD173" s="90">
        <v>274655.2205882353</v>
      </c>
      <c r="AE173" s="90">
        <v>261383.24448174299</v>
      </c>
      <c r="AF173" s="27">
        <f t="shared" si="112"/>
        <v>3357979.0238935072</v>
      </c>
      <c r="AG173" s="27">
        <f t="shared" si="114"/>
        <v>0</v>
      </c>
      <c r="AH173" s="27">
        <f t="shared" si="108"/>
        <v>0</v>
      </c>
      <c r="AI173" s="27">
        <f t="shared" si="109"/>
        <v>194836.4705882353</v>
      </c>
      <c r="AJ173" s="27">
        <f t="shared" si="115"/>
        <v>402614.1176470588</v>
      </c>
      <c r="AK173" s="27">
        <f t="shared" si="116"/>
        <v>992403.1176470588</v>
      </c>
      <c r="AL173" s="27">
        <f t="shared" si="117"/>
        <v>1751307.338235294</v>
      </c>
      <c r="AM173" s="27">
        <f t="shared" si="118"/>
        <v>2821940.5588235292</v>
      </c>
      <c r="AN173" s="27">
        <f t="shared" si="119"/>
        <v>3096595.7794117643</v>
      </c>
      <c r="AO173" s="27">
        <f t="shared" si="120"/>
        <v>3357979.0238935072</v>
      </c>
      <c r="AP173" s="91">
        <v>0.29106191834965883</v>
      </c>
      <c r="AQ173" s="91">
        <v>0.40436315825710356</v>
      </c>
      <c r="AR173" s="91">
        <v>0.60650226896698989</v>
      </c>
      <c r="AS173" s="91">
        <v>0.65733521485301716</v>
      </c>
      <c r="AT173" s="91">
        <v>0.75490697908230242</v>
      </c>
      <c r="AU173" s="91">
        <v>0.81219440508640406</v>
      </c>
      <c r="AV173" s="30">
        <v>0</v>
      </c>
      <c r="AW173" s="30">
        <v>0</v>
      </c>
      <c r="AX173" s="27">
        <f t="shared" si="101"/>
        <v>56709.476893888648</v>
      </c>
      <c r="AY173" s="27">
        <f t="shared" si="102"/>
        <v>162802.31617066174</v>
      </c>
      <c r="AZ173" s="27">
        <f t="shared" si="103"/>
        <v>601894.74258285575</v>
      </c>
      <c r="BA173" s="27">
        <f t="shared" si="104"/>
        <v>1151195.9854525626</v>
      </c>
      <c r="BB173" s="27">
        <f t="shared" si="105"/>
        <v>2130302.6224112948</v>
      </c>
      <c r="BC173" s="27">
        <f t="shared" si="106"/>
        <v>2515037.7668524077</v>
      </c>
      <c r="BD173" s="27">
        <f t="shared" si="113"/>
        <v>2865563</v>
      </c>
      <c r="BM173" s="42"/>
      <c r="BN173" s="42"/>
      <c r="BO173" s="42"/>
      <c r="BP173" s="42"/>
      <c r="BQ173" s="42"/>
      <c r="BR173" s="42"/>
      <c r="BS173" s="42"/>
    </row>
    <row r="174" spans="1:71" ht="24.95" customHeight="1" x14ac:dyDescent="0.2">
      <c r="A174" s="1" t="s">
        <v>961</v>
      </c>
      <c r="B174" s="1">
        <v>4</v>
      </c>
      <c r="C174" s="7" t="s">
        <v>59</v>
      </c>
      <c r="D174" s="4" t="s">
        <v>82</v>
      </c>
      <c r="E174" s="7" t="s">
        <v>184</v>
      </c>
      <c r="F174" s="4" t="s">
        <v>185</v>
      </c>
      <c r="G174" s="11" t="s">
        <v>645</v>
      </c>
      <c r="H174" s="4" t="s">
        <v>646</v>
      </c>
      <c r="I174" s="4" t="s">
        <v>647</v>
      </c>
      <c r="J174" s="5" t="s">
        <v>186</v>
      </c>
      <c r="K174" s="4" t="s">
        <v>187</v>
      </c>
      <c r="L174" s="4" t="str">
        <f t="shared" si="110"/>
        <v>4.3.4.8. Sabiedrības saliedēšana, veicinot jauniebraucēju iekļaušanos vietējā sabiedrībā un sekmējot starpkultūru komunikāciju</v>
      </c>
      <c r="M174" s="4" t="s">
        <v>653</v>
      </c>
      <c r="N174" s="4" t="s">
        <v>654</v>
      </c>
      <c r="O174" s="4" t="s">
        <v>655</v>
      </c>
      <c r="P174" s="5" t="s">
        <v>42</v>
      </c>
      <c r="Q174" s="5" t="str">
        <f t="shared" si="111"/>
        <v>4.3.4.8. _</v>
      </c>
      <c r="R174" s="1" t="s">
        <v>991</v>
      </c>
      <c r="S174" s="13">
        <v>2218500</v>
      </c>
      <c r="T174" s="13">
        <v>2610000</v>
      </c>
      <c r="U174" s="13">
        <v>391500</v>
      </c>
      <c r="V174" s="50">
        <f t="shared" si="121"/>
        <v>0.85</v>
      </c>
      <c r="W174" s="40"/>
      <c r="X174" s="90">
        <v>94117.647058823539</v>
      </c>
      <c r="Y174" s="90">
        <v>423529.4117647059</v>
      </c>
      <c r="Z174" s="90">
        <v>423529.4117647059</v>
      </c>
      <c r="AA174" s="90">
        <v>443700.00000000006</v>
      </c>
      <c r="AB174" s="90">
        <v>462880.88235294115</v>
      </c>
      <c r="AC174" s="90">
        <v>462880.88235294115</v>
      </c>
      <c r="AD174" s="90">
        <v>280180.88235294109</v>
      </c>
      <c r="AE174" s="90">
        <v>18254.0177124494</v>
      </c>
      <c r="AF174" s="27">
        <f t="shared" si="112"/>
        <v>2609073.135359508</v>
      </c>
      <c r="AG174" s="27">
        <f t="shared" si="114"/>
        <v>0</v>
      </c>
      <c r="AH174" s="27">
        <f t="shared" si="108"/>
        <v>94117.647058823539</v>
      </c>
      <c r="AI174" s="27">
        <f t="shared" si="109"/>
        <v>517647.05882352946</v>
      </c>
      <c r="AJ174" s="27">
        <f t="shared" si="115"/>
        <v>941176.47058823542</v>
      </c>
      <c r="AK174" s="27">
        <f t="shared" si="116"/>
        <v>1384876.4705882354</v>
      </c>
      <c r="AL174" s="27">
        <f t="shared" si="117"/>
        <v>1847757.3529411766</v>
      </c>
      <c r="AM174" s="27">
        <f t="shared" si="118"/>
        <v>2310638.2352941176</v>
      </c>
      <c r="AN174" s="27">
        <f t="shared" si="119"/>
        <v>2590819.1176470588</v>
      </c>
      <c r="AO174" s="27">
        <f t="shared" si="120"/>
        <v>2609073.135359508</v>
      </c>
      <c r="AP174" s="91">
        <v>0.29106191834965883</v>
      </c>
      <c r="AQ174" s="91">
        <v>0.40436315825710356</v>
      </c>
      <c r="AR174" s="91">
        <v>0.60650226896698989</v>
      </c>
      <c r="AS174" s="91">
        <v>0.65733521485301716</v>
      </c>
      <c r="AT174" s="91">
        <v>0.75490697908230242</v>
      </c>
      <c r="AU174" s="91">
        <v>0.81219440508640406</v>
      </c>
      <c r="AV174" s="30">
        <v>0</v>
      </c>
      <c r="AW174" s="30">
        <v>0</v>
      </c>
      <c r="AX174" s="27">
        <f t="shared" si="101"/>
        <v>150667.34596923518</v>
      </c>
      <c r="AY174" s="27">
        <f t="shared" si="102"/>
        <v>380577.09012433281</v>
      </c>
      <c r="AZ174" s="27">
        <f t="shared" si="103"/>
        <v>839930.72165076167</v>
      </c>
      <c r="BA174" s="27">
        <f t="shared" si="104"/>
        <v>1214595.9765918306</v>
      </c>
      <c r="BB174" s="27">
        <f t="shared" si="105"/>
        <v>1744316.9299579447</v>
      </c>
      <c r="BC174" s="27">
        <f t="shared" si="106"/>
        <v>2104248.7919438351</v>
      </c>
      <c r="BD174" s="27">
        <f t="shared" si="113"/>
        <v>2218500</v>
      </c>
      <c r="BM174" s="42"/>
      <c r="BN174" s="42"/>
      <c r="BO174" s="42"/>
      <c r="BP174" s="42"/>
      <c r="BQ174" s="42"/>
      <c r="BR174" s="42"/>
      <c r="BS174" s="42"/>
    </row>
    <row r="175" spans="1:71" ht="24.95" customHeight="1" x14ac:dyDescent="0.2">
      <c r="A175" s="1" t="s">
        <v>961</v>
      </c>
      <c r="B175" s="1">
        <v>4</v>
      </c>
      <c r="C175" s="7" t="s">
        <v>59</v>
      </c>
      <c r="D175" s="4" t="s">
        <v>82</v>
      </c>
      <c r="E175" s="7" t="s">
        <v>184</v>
      </c>
      <c r="F175" s="4" t="s">
        <v>185</v>
      </c>
      <c r="G175" s="11" t="s">
        <v>645</v>
      </c>
      <c r="H175" s="4" t="s">
        <v>646</v>
      </c>
      <c r="I175" s="4" t="s">
        <v>647</v>
      </c>
      <c r="J175" s="5" t="s">
        <v>188</v>
      </c>
      <c r="K175" s="4" t="s">
        <v>189</v>
      </c>
      <c r="L175" s="4" t="str">
        <f t="shared" si="110"/>
        <v xml:space="preserve">4.3.4.9.Sabiedrības saliedēšana, veicinot sabiedrības pašorganizēšanos un paplašinot sadarbības un līdzdarbības prasmes un iespējas
</v>
      </c>
      <c r="M175" s="4" t="s">
        <v>656</v>
      </c>
      <c r="N175" s="4" t="s">
        <v>657</v>
      </c>
      <c r="O175" s="4" t="s">
        <v>658</v>
      </c>
      <c r="P175" s="5" t="s">
        <v>42</v>
      </c>
      <c r="Q175" s="5" t="str">
        <f t="shared" si="111"/>
        <v>4.3.4.9._</v>
      </c>
      <c r="R175" s="1" t="s">
        <v>991</v>
      </c>
      <c r="S175" s="13">
        <v>3697500</v>
      </c>
      <c r="T175" s="13">
        <v>4350000</v>
      </c>
      <c r="U175" s="13">
        <v>652500</v>
      </c>
      <c r="V175" s="50">
        <f t="shared" si="121"/>
        <v>0.85</v>
      </c>
      <c r="W175" s="40"/>
      <c r="X175" s="90">
        <v>0</v>
      </c>
      <c r="Y175" s="90">
        <v>47058.823529411769</v>
      </c>
      <c r="Z175" s="90">
        <v>470164.70588235295</v>
      </c>
      <c r="AA175" s="90">
        <v>870000</v>
      </c>
      <c r="AB175" s="90">
        <v>958194.1176470588</v>
      </c>
      <c r="AC175" s="90">
        <v>958194.1176470588</v>
      </c>
      <c r="AD175" s="90">
        <v>958194.1176470588</v>
      </c>
      <c r="AE175" s="90">
        <v>83932.373706280705</v>
      </c>
      <c r="AF175" s="27">
        <f t="shared" si="112"/>
        <v>4345738.256059221</v>
      </c>
      <c r="AG175" s="27">
        <f t="shared" si="114"/>
        <v>0</v>
      </c>
      <c r="AH175" s="27">
        <f t="shared" si="108"/>
        <v>0</v>
      </c>
      <c r="AI175" s="27">
        <f t="shared" si="109"/>
        <v>47058.823529411769</v>
      </c>
      <c r="AJ175" s="27">
        <f t="shared" si="115"/>
        <v>517223.5294117647</v>
      </c>
      <c r="AK175" s="27">
        <f t="shared" si="116"/>
        <v>1387223.5294117648</v>
      </c>
      <c r="AL175" s="27">
        <f t="shared" si="117"/>
        <v>2345417.6470588236</v>
      </c>
      <c r="AM175" s="27">
        <f t="shared" si="118"/>
        <v>3303611.7647058824</v>
      </c>
      <c r="AN175" s="27">
        <f t="shared" si="119"/>
        <v>4261805.8823529407</v>
      </c>
      <c r="AO175" s="27">
        <f t="shared" si="120"/>
        <v>4345738.256059221</v>
      </c>
      <c r="AP175" s="91">
        <v>0.29106191834965883</v>
      </c>
      <c r="AQ175" s="91">
        <v>0.40436315825710356</v>
      </c>
      <c r="AR175" s="91">
        <v>0.60650226896698989</v>
      </c>
      <c r="AS175" s="91">
        <v>0.65733521485301716</v>
      </c>
      <c r="AT175" s="91">
        <v>0.75490697908230242</v>
      </c>
      <c r="AU175" s="91">
        <v>0.81219440508640406</v>
      </c>
      <c r="AV175" s="30">
        <v>0</v>
      </c>
      <c r="AW175" s="30">
        <v>0</v>
      </c>
      <c r="AX175" s="27">
        <f t="shared" si="101"/>
        <v>13697.031451748653</v>
      </c>
      <c r="AY175" s="27">
        <f t="shared" si="102"/>
        <v>209146.13987782708</v>
      </c>
      <c r="AZ175" s="27">
        <f t="shared" si="103"/>
        <v>841354.21815263119</v>
      </c>
      <c r="BA175" s="27">
        <f t="shared" si="104"/>
        <v>1541725.6129494698</v>
      </c>
      <c r="BB175" s="27">
        <f t="shared" si="105"/>
        <v>2493919.5773548717</v>
      </c>
      <c r="BC175" s="27">
        <f t="shared" si="106"/>
        <v>3461414.8932113838</v>
      </c>
      <c r="BD175" s="27">
        <f t="shared" si="113"/>
        <v>3697500</v>
      </c>
      <c r="BM175" s="42"/>
      <c r="BN175" s="42"/>
      <c r="BO175" s="42"/>
      <c r="BP175" s="42"/>
      <c r="BQ175" s="42"/>
      <c r="BR175" s="42"/>
      <c r="BS175" s="42"/>
    </row>
    <row r="176" spans="1:71" ht="24.95" customHeight="1" x14ac:dyDescent="0.2">
      <c r="A176" s="1" t="s">
        <v>956</v>
      </c>
      <c r="B176" s="1">
        <v>4</v>
      </c>
      <c r="C176" s="7" t="s">
        <v>59</v>
      </c>
      <c r="D176" s="5" t="s">
        <v>82</v>
      </c>
      <c r="E176" s="7" t="s">
        <v>229</v>
      </c>
      <c r="F176" s="4" t="s">
        <v>230</v>
      </c>
      <c r="G176" s="11" t="s">
        <v>671</v>
      </c>
      <c r="H176" s="4" t="s">
        <v>672</v>
      </c>
      <c r="I176" s="4" t="s">
        <v>673</v>
      </c>
      <c r="J176" s="1" t="s">
        <v>231</v>
      </c>
      <c r="K176" s="4" t="s">
        <v>232</v>
      </c>
      <c r="L176" s="4" t="str">
        <f t="shared" si="110"/>
        <v>4.3.5.1.Sabiedrībā balstītu sociālo pakalpojumu pieejamības palielināšana (DI turpinājums)</v>
      </c>
      <c r="M176" s="4" t="s">
        <v>708</v>
      </c>
      <c r="N176" s="4" t="s">
        <v>709</v>
      </c>
      <c r="O176" s="4" t="s">
        <v>710</v>
      </c>
      <c r="P176" s="5">
        <v>1</v>
      </c>
      <c r="Q176" s="5" t="str">
        <f t="shared" si="111"/>
        <v>4.3.5.1.1</v>
      </c>
      <c r="R176" s="1" t="s">
        <v>991</v>
      </c>
      <c r="S176" s="13">
        <v>50223001</v>
      </c>
      <c r="T176" s="13">
        <v>59085884</v>
      </c>
      <c r="U176" s="13">
        <v>8862883</v>
      </c>
      <c r="V176" s="50">
        <f t="shared" si="121"/>
        <v>0.84999999323019348</v>
      </c>
      <c r="W176" s="40"/>
      <c r="X176" s="90"/>
      <c r="Y176" s="90">
        <v>2511150.0500000003</v>
      </c>
      <c r="Z176" s="90">
        <v>12555750.25</v>
      </c>
      <c r="AA176" s="90">
        <v>12555750.25</v>
      </c>
      <c r="AB176" s="90">
        <v>10546830.209999999</v>
      </c>
      <c r="AC176" s="90">
        <v>9542370.1899999995</v>
      </c>
      <c r="AD176" s="90">
        <v>2511150.049999998</v>
      </c>
      <c r="AE176" s="90">
        <v>0</v>
      </c>
      <c r="AF176" s="27">
        <f t="shared" si="112"/>
        <v>50223000.999999993</v>
      </c>
      <c r="AG176" s="27">
        <f t="shared" si="114"/>
        <v>0</v>
      </c>
      <c r="AH176" s="27">
        <f t="shared" si="108"/>
        <v>0</v>
      </c>
      <c r="AI176" s="27">
        <f t="shared" si="109"/>
        <v>2511150.0500000003</v>
      </c>
      <c r="AJ176" s="27">
        <f t="shared" si="115"/>
        <v>15066900.300000001</v>
      </c>
      <c r="AK176" s="27">
        <f t="shared" si="116"/>
        <v>27622650.550000001</v>
      </c>
      <c r="AL176" s="27">
        <f t="shared" si="117"/>
        <v>38169480.759999998</v>
      </c>
      <c r="AM176" s="27">
        <f t="shared" si="118"/>
        <v>47711850.949999996</v>
      </c>
      <c r="AN176" s="27">
        <f t="shared" si="119"/>
        <v>50223000.999999993</v>
      </c>
      <c r="AO176" s="27">
        <f t="shared" si="120"/>
        <v>50223000.999999993</v>
      </c>
      <c r="AP176" s="91">
        <v>0.29106191834965883</v>
      </c>
      <c r="AQ176" s="91">
        <v>0.40436315825710356</v>
      </c>
      <c r="AR176" s="91">
        <v>0.60650226896698989</v>
      </c>
      <c r="AS176" s="91">
        <v>0.65733521485301716</v>
      </c>
      <c r="AT176" s="91">
        <v>0.75490697908230242</v>
      </c>
      <c r="AU176" s="91">
        <v>0.81219440508640406</v>
      </c>
      <c r="AV176" s="30">
        <v>0</v>
      </c>
      <c r="AW176" s="30">
        <v>0</v>
      </c>
      <c r="AX176" s="27">
        <f t="shared" si="101"/>
        <v>730900.15081684175</v>
      </c>
      <c r="AY176" s="27">
        <f t="shared" si="102"/>
        <v>6092499.3904529018</v>
      </c>
      <c r="AZ176" s="27">
        <f t="shared" si="103"/>
        <v>16753200.233457271</v>
      </c>
      <c r="BA176" s="27">
        <f t="shared" si="104"/>
        <v>25090143.836202703</v>
      </c>
      <c r="BB176" s="27">
        <f t="shared" si="105"/>
        <v>36018009.267089576</v>
      </c>
      <c r="BC176" s="27">
        <f t="shared" si="106"/>
        <v>40790840.418848872</v>
      </c>
      <c r="BD176" s="27">
        <f t="shared" si="113"/>
        <v>50223001</v>
      </c>
      <c r="BM176" s="42"/>
      <c r="BN176" s="42"/>
      <c r="BO176" s="42"/>
      <c r="BP176" s="42"/>
      <c r="BQ176" s="42"/>
      <c r="BR176" s="42"/>
      <c r="BS176" s="42"/>
    </row>
    <row r="177" spans="1:71" ht="24.95" customHeight="1" x14ac:dyDescent="0.2">
      <c r="A177" s="1" t="s">
        <v>956</v>
      </c>
      <c r="B177" s="1">
        <v>4</v>
      </c>
      <c r="C177" s="7" t="s">
        <v>59</v>
      </c>
      <c r="D177" s="5" t="s">
        <v>82</v>
      </c>
      <c r="E177" s="7" t="s">
        <v>229</v>
      </c>
      <c r="F177" s="4" t="s">
        <v>230</v>
      </c>
      <c r="G177" s="11" t="s">
        <v>671</v>
      </c>
      <c r="H177" s="4" t="s">
        <v>672</v>
      </c>
      <c r="I177" s="4" t="s">
        <v>673</v>
      </c>
      <c r="J177" s="1" t="s">
        <v>231</v>
      </c>
      <c r="K177" s="4" t="s">
        <v>232</v>
      </c>
      <c r="L177" s="4" t="str">
        <f t="shared" si="110"/>
        <v>4.3.5.1.Sabiedrībā balstītu sociālo pakalpojumu pieejamības palielināšana (DI turpinājums)</v>
      </c>
      <c r="M177" s="4" t="s">
        <v>708</v>
      </c>
      <c r="N177" s="4" t="s">
        <v>709</v>
      </c>
      <c r="O177" s="4" t="s">
        <v>710</v>
      </c>
      <c r="P177" s="5">
        <v>2</v>
      </c>
      <c r="Q177" s="5" t="str">
        <f t="shared" si="111"/>
        <v>4.3.5.1.2</v>
      </c>
      <c r="R177" s="1" t="s">
        <v>991</v>
      </c>
      <c r="S177" s="13">
        <v>13430158</v>
      </c>
      <c r="T177" s="13">
        <v>15800186</v>
      </c>
      <c r="U177" s="13">
        <v>2370028</v>
      </c>
      <c r="V177" s="50">
        <f t="shared" si="121"/>
        <v>0.84999999367096057</v>
      </c>
      <c r="W177" s="40"/>
      <c r="X177" s="90"/>
      <c r="Y177" s="90">
        <v>0</v>
      </c>
      <c r="Z177" s="90">
        <v>3760444.24</v>
      </c>
      <c r="AA177" s="90">
        <v>6715079</v>
      </c>
      <c r="AB177" s="90">
        <v>2954634.7600000002</v>
      </c>
      <c r="AC177" s="90"/>
      <c r="AD177" s="90"/>
      <c r="AE177" s="90">
        <v>0</v>
      </c>
      <c r="AF177" s="27">
        <f t="shared" si="112"/>
        <v>13430158</v>
      </c>
      <c r="AG177" s="27">
        <f t="shared" si="114"/>
        <v>0</v>
      </c>
      <c r="AH177" s="27">
        <f t="shared" si="108"/>
        <v>0</v>
      </c>
      <c r="AI177" s="27">
        <f t="shared" si="109"/>
        <v>0</v>
      </c>
      <c r="AJ177" s="27">
        <f t="shared" si="115"/>
        <v>3760444.24</v>
      </c>
      <c r="AK177" s="27">
        <f t="shared" si="116"/>
        <v>10475523.24</v>
      </c>
      <c r="AL177" s="27">
        <f t="shared" si="117"/>
        <v>13430158</v>
      </c>
      <c r="AM177" s="27">
        <f t="shared" si="118"/>
        <v>13430158</v>
      </c>
      <c r="AN177" s="27">
        <f t="shared" si="119"/>
        <v>13430158</v>
      </c>
      <c r="AO177" s="27">
        <f t="shared" si="120"/>
        <v>13430158</v>
      </c>
      <c r="AP177" s="91">
        <v>0.29106191834965883</v>
      </c>
      <c r="AQ177" s="91">
        <v>0.40436315825710356</v>
      </c>
      <c r="AR177" s="91">
        <v>0.60650226896698989</v>
      </c>
      <c r="AS177" s="91">
        <v>0.65733521485301716</v>
      </c>
      <c r="AT177" s="91">
        <v>0.75490697908230242</v>
      </c>
      <c r="AU177" s="91">
        <v>0.81219440508640406</v>
      </c>
      <c r="AV177" s="30">
        <v>0</v>
      </c>
      <c r="AW177" s="30">
        <v>0</v>
      </c>
      <c r="AX177" s="27">
        <f t="shared" si="101"/>
        <v>0</v>
      </c>
      <c r="AY177" s="27">
        <f t="shared" si="102"/>
        <v>1520585.1093361336</v>
      </c>
      <c r="AZ177" s="27">
        <f t="shared" si="103"/>
        <v>6353428.6136764335</v>
      </c>
      <c r="BA177" s="27">
        <f t="shared" si="104"/>
        <v>8828115.7944399677</v>
      </c>
      <c r="BB177" s="27">
        <f t="shared" si="105"/>
        <v>10138520.004378017</v>
      </c>
      <c r="BC177" s="27">
        <f t="shared" si="106"/>
        <v>10907899.187026409</v>
      </c>
      <c r="BD177" s="27">
        <f t="shared" si="113"/>
        <v>13430158</v>
      </c>
      <c r="BM177" s="42"/>
      <c r="BN177" s="42"/>
      <c r="BO177" s="42"/>
      <c r="BP177" s="42"/>
      <c r="BQ177" s="42"/>
      <c r="BR177" s="42"/>
      <c r="BS177" s="42"/>
    </row>
    <row r="178" spans="1:71" ht="24.95" customHeight="1" x14ac:dyDescent="0.2">
      <c r="A178" s="1" t="s">
        <v>956</v>
      </c>
      <c r="B178" s="1">
        <v>4</v>
      </c>
      <c r="C178" s="7" t="s">
        <v>59</v>
      </c>
      <c r="D178" s="5" t="s">
        <v>82</v>
      </c>
      <c r="E178" s="7" t="s">
        <v>229</v>
      </c>
      <c r="F178" s="4" t="s">
        <v>230</v>
      </c>
      <c r="G178" s="11" t="s">
        <v>671</v>
      </c>
      <c r="H178" s="4" t="s">
        <v>672</v>
      </c>
      <c r="I178" s="4" t="s">
        <v>673</v>
      </c>
      <c r="J178" s="1" t="s">
        <v>231</v>
      </c>
      <c r="K178" s="4" t="s">
        <v>232</v>
      </c>
      <c r="L178" s="4" t="str">
        <f t="shared" si="110"/>
        <v>4.3.5.1.Sabiedrībā balstītu sociālo pakalpojumu pieejamības palielināšana (DI turpinājums)</v>
      </c>
      <c r="M178" s="4" t="s">
        <v>708</v>
      </c>
      <c r="N178" s="4" t="s">
        <v>709</v>
      </c>
      <c r="O178" s="4" t="s">
        <v>710</v>
      </c>
      <c r="P178" s="5">
        <v>3</v>
      </c>
      <c r="Q178" s="5" t="str">
        <f t="shared" si="111"/>
        <v>4.3.5.1.3</v>
      </c>
      <c r="R178" s="1" t="s">
        <v>991</v>
      </c>
      <c r="S178" s="13">
        <v>1690264</v>
      </c>
      <c r="T178" s="13">
        <v>1988546</v>
      </c>
      <c r="U178" s="13">
        <v>298282</v>
      </c>
      <c r="V178" s="50">
        <f t="shared" si="121"/>
        <v>0.84999994971200066</v>
      </c>
      <c r="W178" s="40"/>
      <c r="X178" s="90"/>
      <c r="Y178" s="90">
        <v>0</v>
      </c>
      <c r="Z178" s="90">
        <v>0</v>
      </c>
      <c r="AA178" s="90">
        <v>0</v>
      </c>
      <c r="AB178" s="90">
        <v>169026.40000000002</v>
      </c>
      <c r="AC178" s="90">
        <v>845132</v>
      </c>
      <c r="AD178" s="90">
        <v>676105.60000000009</v>
      </c>
      <c r="AE178" s="90">
        <v>0</v>
      </c>
      <c r="AF178" s="27">
        <f t="shared" si="112"/>
        <v>1690264</v>
      </c>
      <c r="AG178" s="27">
        <f t="shared" si="114"/>
        <v>0</v>
      </c>
      <c r="AH178" s="27">
        <f t="shared" si="108"/>
        <v>0</v>
      </c>
      <c r="AI178" s="27">
        <f t="shared" si="109"/>
        <v>0</v>
      </c>
      <c r="AJ178" s="27">
        <f t="shared" si="115"/>
        <v>0</v>
      </c>
      <c r="AK178" s="27">
        <f t="shared" si="116"/>
        <v>0</v>
      </c>
      <c r="AL178" s="27">
        <f t="shared" si="117"/>
        <v>169026.40000000002</v>
      </c>
      <c r="AM178" s="27">
        <f t="shared" si="118"/>
        <v>1014158.4</v>
      </c>
      <c r="AN178" s="27">
        <f t="shared" si="119"/>
        <v>1690264</v>
      </c>
      <c r="AO178" s="27">
        <f t="shared" si="120"/>
        <v>1690264</v>
      </c>
      <c r="AP178" s="91">
        <v>0.29106191834965883</v>
      </c>
      <c r="AQ178" s="91">
        <v>0.40436315825710356</v>
      </c>
      <c r="AR178" s="91">
        <v>0.60650226896698989</v>
      </c>
      <c r="AS178" s="91">
        <v>0.65733521485301716</v>
      </c>
      <c r="AT178" s="91">
        <v>0.75490697908230242</v>
      </c>
      <c r="AU178" s="91">
        <v>0.81219440508640406</v>
      </c>
      <c r="AV178" s="30">
        <v>0</v>
      </c>
      <c r="AW178" s="30">
        <v>0</v>
      </c>
      <c r="AX178" s="27">
        <f t="shared" si="101"/>
        <v>0</v>
      </c>
      <c r="AY178" s="27">
        <f t="shared" si="102"/>
        <v>0</v>
      </c>
      <c r="AZ178" s="27">
        <f t="shared" si="103"/>
        <v>0</v>
      </c>
      <c r="BA178" s="27">
        <f t="shared" si="104"/>
        <v>111107.00495983203</v>
      </c>
      <c r="BB178" s="27">
        <f t="shared" si="105"/>
        <v>765595.25405494135</v>
      </c>
      <c r="BC178" s="27">
        <f t="shared" si="106"/>
        <v>1372822.9639189658</v>
      </c>
      <c r="BD178" s="27">
        <f t="shared" si="113"/>
        <v>1690264</v>
      </c>
      <c r="BM178" s="42"/>
      <c r="BN178" s="42"/>
      <c r="BO178" s="42"/>
      <c r="BP178" s="42"/>
      <c r="BQ178" s="42"/>
      <c r="BR178" s="42"/>
      <c r="BS178" s="42"/>
    </row>
    <row r="179" spans="1:71" ht="24.95" customHeight="1" x14ac:dyDescent="0.2">
      <c r="A179" s="1" t="s">
        <v>956</v>
      </c>
      <c r="B179" s="1">
        <v>4</v>
      </c>
      <c r="C179" s="7" t="s">
        <v>59</v>
      </c>
      <c r="D179" s="5" t="s">
        <v>82</v>
      </c>
      <c r="E179" s="7" t="s">
        <v>229</v>
      </c>
      <c r="F179" s="4" t="s">
        <v>230</v>
      </c>
      <c r="G179" s="11" t="s">
        <v>671</v>
      </c>
      <c r="H179" s="4" t="s">
        <v>672</v>
      </c>
      <c r="I179" s="4" t="s">
        <v>673</v>
      </c>
      <c r="J179" s="1" t="s">
        <v>233</v>
      </c>
      <c r="K179" s="4" t="s">
        <v>234</v>
      </c>
      <c r="L179" s="4" t="str">
        <f t="shared" si="110"/>
        <v>4.3.5.2.Efektīva atbalsta un paliatīvās aprūpes pakalpojuma pilnveide, paaugstinot tā pieejamību pilngadīgām personām, kuru izārstēšana vairs nav iespējama</v>
      </c>
      <c r="M179" s="4" t="s">
        <v>711</v>
      </c>
      <c r="N179" s="4" t="s">
        <v>712</v>
      </c>
      <c r="O179" s="4" t="s">
        <v>713</v>
      </c>
      <c r="P179" s="5" t="s">
        <v>42</v>
      </c>
      <c r="Q179" s="5" t="str">
        <f t="shared" si="111"/>
        <v>4.3.5.2._</v>
      </c>
      <c r="R179" s="1" t="s">
        <v>991</v>
      </c>
      <c r="S179" s="13">
        <v>5950000</v>
      </c>
      <c r="T179" s="13">
        <v>7000000</v>
      </c>
      <c r="U179" s="13">
        <v>1050000</v>
      </c>
      <c r="V179" s="50">
        <f t="shared" si="121"/>
        <v>0.85</v>
      </c>
      <c r="W179" s="40"/>
      <c r="X179" s="90"/>
      <c r="Y179" s="90">
        <v>0</v>
      </c>
      <c r="Z179" s="90">
        <v>0</v>
      </c>
      <c r="AA179" s="90">
        <v>0</v>
      </c>
      <c r="AB179" s="90">
        <v>0</v>
      </c>
      <c r="AC179" s="90">
        <v>0</v>
      </c>
      <c r="AD179" s="90">
        <v>3242738.823529412</v>
      </c>
      <c r="AE179" s="90">
        <v>0</v>
      </c>
      <c r="AF179" s="27">
        <f t="shared" si="112"/>
        <v>3242738.823529412</v>
      </c>
      <c r="AG179" s="27">
        <f t="shared" si="114"/>
        <v>0</v>
      </c>
      <c r="AH179" s="27">
        <f t="shared" si="108"/>
        <v>0</v>
      </c>
      <c r="AI179" s="27">
        <f t="shared" si="109"/>
        <v>0</v>
      </c>
      <c r="AJ179" s="27">
        <f t="shared" si="115"/>
        <v>0</v>
      </c>
      <c r="AK179" s="27">
        <f t="shared" si="116"/>
        <v>0</v>
      </c>
      <c r="AL179" s="27">
        <f t="shared" si="117"/>
        <v>0</v>
      </c>
      <c r="AM179" s="27">
        <f t="shared" si="118"/>
        <v>0</v>
      </c>
      <c r="AN179" s="27">
        <f t="shared" si="119"/>
        <v>3242738.823529412</v>
      </c>
      <c r="AO179" s="27">
        <f t="shared" si="120"/>
        <v>3242738.823529412</v>
      </c>
      <c r="AP179" s="91">
        <v>0.29106191834965883</v>
      </c>
      <c r="AQ179" s="91">
        <v>0.40436315825710356</v>
      </c>
      <c r="AR179" s="91">
        <v>0.60650226896698989</v>
      </c>
      <c r="AS179" s="91">
        <v>0.65733521485301716</v>
      </c>
      <c r="AT179" s="91">
        <v>0.75490697908230242</v>
      </c>
      <c r="AU179" s="91">
        <v>0.81219440508640406</v>
      </c>
      <c r="AV179" s="30">
        <v>0</v>
      </c>
      <c r="AW179" s="30">
        <v>0</v>
      </c>
      <c r="AX179" s="27">
        <f t="shared" si="101"/>
        <v>0</v>
      </c>
      <c r="AY179" s="27">
        <f t="shared" si="102"/>
        <v>0</v>
      </c>
      <c r="AZ179" s="27">
        <f t="shared" si="103"/>
        <v>0</v>
      </c>
      <c r="BA179" s="27">
        <f t="shared" si="104"/>
        <v>0</v>
      </c>
      <c r="BB179" s="27">
        <f t="shared" si="105"/>
        <v>0</v>
      </c>
      <c r="BC179" s="27">
        <f t="shared" si="106"/>
        <v>2633734.3296270566</v>
      </c>
      <c r="BD179" s="27">
        <f t="shared" si="113"/>
        <v>5950000</v>
      </c>
      <c r="BM179" s="42"/>
      <c r="BN179" s="42"/>
      <c r="BO179" s="42"/>
      <c r="BP179" s="42"/>
      <c r="BQ179" s="42"/>
      <c r="BR179" s="42"/>
      <c r="BS179" s="42"/>
    </row>
    <row r="180" spans="1:71" ht="24.95" customHeight="1" x14ac:dyDescent="0.2">
      <c r="A180" s="1" t="s">
        <v>956</v>
      </c>
      <c r="B180" s="1">
        <v>4</v>
      </c>
      <c r="C180" s="7" t="s">
        <v>59</v>
      </c>
      <c r="D180" s="5" t="s">
        <v>82</v>
      </c>
      <c r="E180" s="7" t="s">
        <v>229</v>
      </c>
      <c r="F180" s="4" t="s">
        <v>230</v>
      </c>
      <c r="G180" s="11" t="s">
        <v>671</v>
      </c>
      <c r="H180" s="4" t="s">
        <v>672</v>
      </c>
      <c r="I180" s="4" t="s">
        <v>673</v>
      </c>
      <c r="J180" s="1" t="s">
        <v>235</v>
      </c>
      <c r="K180" s="4" t="s">
        <v>236</v>
      </c>
      <c r="L180" s="4" t="str">
        <f t="shared" si="110"/>
        <v xml:space="preserve">4.3.5.3.Sociālo pakalpojumu efektivitātes un pieejamības palielināšana + SPOLIS
</v>
      </c>
      <c r="M180" s="4" t="s">
        <v>714</v>
      </c>
      <c r="N180" s="4" t="s">
        <v>715</v>
      </c>
      <c r="O180" s="4" t="s">
        <v>716</v>
      </c>
      <c r="P180" s="5" t="s">
        <v>42</v>
      </c>
      <c r="Q180" s="5" t="str">
        <f t="shared" si="111"/>
        <v>4.3.5.3._</v>
      </c>
      <c r="R180" s="1" t="s">
        <v>991</v>
      </c>
      <c r="S180" s="13">
        <v>6120000</v>
      </c>
      <c r="T180" s="13">
        <v>7200000</v>
      </c>
      <c r="U180" s="13">
        <v>1080000</v>
      </c>
      <c r="V180" s="50">
        <f t="shared" si="121"/>
        <v>0.85</v>
      </c>
      <c r="W180" s="40"/>
      <c r="X180" s="90"/>
      <c r="Y180" s="90">
        <v>72000</v>
      </c>
      <c r="Z180" s="90">
        <v>965984.01937982941</v>
      </c>
      <c r="AA180" s="90">
        <v>1584000</v>
      </c>
      <c r="AB180" s="90">
        <v>1584000</v>
      </c>
      <c r="AC180" s="90">
        <v>1584000</v>
      </c>
      <c r="AD180" s="90">
        <v>1410015.9806201765</v>
      </c>
      <c r="AE180" s="90">
        <v>0</v>
      </c>
      <c r="AF180" s="27">
        <f t="shared" si="112"/>
        <v>7200000.0000000065</v>
      </c>
      <c r="AG180" s="27">
        <f t="shared" si="114"/>
        <v>0</v>
      </c>
      <c r="AH180" s="27">
        <f t="shared" si="108"/>
        <v>0</v>
      </c>
      <c r="AI180" s="27">
        <f t="shared" si="109"/>
        <v>72000</v>
      </c>
      <c r="AJ180" s="27">
        <f t="shared" si="115"/>
        <v>1037984.0193798294</v>
      </c>
      <c r="AK180" s="27">
        <f t="shared" si="116"/>
        <v>2621984.0193798295</v>
      </c>
      <c r="AL180" s="27">
        <f t="shared" si="117"/>
        <v>4205984.01937983</v>
      </c>
      <c r="AM180" s="27">
        <f t="shared" si="118"/>
        <v>5789984.01937983</v>
      </c>
      <c r="AN180" s="27">
        <f t="shared" si="119"/>
        <v>7200000.0000000065</v>
      </c>
      <c r="AO180" s="27">
        <f t="shared" si="120"/>
        <v>7200000.0000000065</v>
      </c>
      <c r="AP180" s="91">
        <v>0.29106191834965883</v>
      </c>
      <c r="AQ180" s="91">
        <v>0.40436315825710356</v>
      </c>
      <c r="AR180" s="91">
        <v>0.60650226896698989</v>
      </c>
      <c r="AS180" s="91">
        <v>0.65733521485301716</v>
      </c>
      <c r="AT180" s="91">
        <v>0.75490697908230242</v>
      </c>
      <c r="AU180" s="91">
        <v>0.81219440508640406</v>
      </c>
      <c r="AV180" s="30">
        <v>0</v>
      </c>
      <c r="AW180" s="30">
        <v>0</v>
      </c>
      <c r="AX180" s="27">
        <f t="shared" si="101"/>
        <v>20956.458121175438</v>
      </c>
      <c r="AY180" s="27">
        <f t="shared" si="102"/>
        <v>419722.49629683042</v>
      </c>
      <c r="AZ180" s="27">
        <f t="shared" si="103"/>
        <v>1590239.2569490545</v>
      </c>
      <c r="BA180" s="27">
        <f t="shared" si="104"/>
        <v>2764741.4090473973</v>
      </c>
      <c r="BB180" s="27">
        <f t="shared" si="105"/>
        <v>4370899.3450048342</v>
      </c>
      <c r="BC180" s="27">
        <f t="shared" si="106"/>
        <v>5847799.7166221142</v>
      </c>
      <c r="BD180" s="27">
        <f t="shared" si="113"/>
        <v>6120000</v>
      </c>
      <c r="BM180" s="42"/>
      <c r="BN180" s="42"/>
      <c r="BO180" s="42"/>
      <c r="BP180" s="42"/>
      <c r="BQ180" s="42"/>
      <c r="BR180" s="42"/>
      <c r="BS180" s="42"/>
    </row>
    <row r="181" spans="1:71" ht="24.95" customHeight="1" x14ac:dyDescent="0.2">
      <c r="A181" s="1" t="s">
        <v>956</v>
      </c>
      <c r="B181" s="1">
        <v>4</v>
      </c>
      <c r="C181" s="7" t="s">
        <v>59</v>
      </c>
      <c r="D181" s="5" t="s">
        <v>82</v>
      </c>
      <c r="E181" s="7" t="s">
        <v>229</v>
      </c>
      <c r="F181" s="4" t="s">
        <v>230</v>
      </c>
      <c r="G181" s="11" t="s">
        <v>671</v>
      </c>
      <c r="H181" s="4" t="s">
        <v>672</v>
      </c>
      <c r="I181" s="4" t="s">
        <v>673</v>
      </c>
      <c r="J181" s="1" t="s">
        <v>237</v>
      </c>
      <c r="K181" s="4" t="s">
        <v>238</v>
      </c>
      <c r="L181" s="4" t="str">
        <f t="shared" si="110"/>
        <v>4.3.5.4. Profesionāla un mūsdienīga sociālā darba attīstība</v>
      </c>
      <c r="M181" s="4" t="s">
        <v>717</v>
      </c>
      <c r="N181" s="4" t="s">
        <v>718</v>
      </c>
      <c r="O181" s="34" t="s">
        <v>719</v>
      </c>
      <c r="P181" s="5" t="s">
        <v>42</v>
      </c>
      <c r="Q181" s="5" t="str">
        <f t="shared" si="111"/>
        <v>4.3.5.4._</v>
      </c>
      <c r="R181" s="1" t="s">
        <v>991</v>
      </c>
      <c r="S181" s="13">
        <v>10599500</v>
      </c>
      <c r="T181" s="13">
        <v>12470000</v>
      </c>
      <c r="U181" s="13">
        <v>1870500</v>
      </c>
      <c r="V181" s="50">
        <f t="shared" si="121"/>
        <v>0.85</v>
      </c>
      <c r="W181" s="40">
        <v>11207.795824024248</v>
      </c>
      <c r="X181" s="90">
        <v>623500</v>
      </c>
      <c r="Y181" s="90">
        <v>1103927.3275140943</v>
      </c>
      <c r="Z181" s="90">
        <v>1801471.5058823531</v>
      </c>
      <c r="AA181" s="90">
        <v>2244600</v>
      </c>
      <c r="AB181" s="90">
        <v>2244600</v>
      </c>
      <c r="AC181" s="90">
        <v>2244600</v>
      </c>
      <c r="AD181" s="90">
        <v>2200776.1666035531</v>
      </c>
      <c r="AE181" s="90">
        <v>0</v>
      </c>
      <c r="AF181" s="27">
        <f t="shared" si="112"/>
        <v>12474682.795824025</v>
      </c>
      <c r="AG181" s="27">
        <f t="shared" si="114"/>
        <v>11207.795824024248</v>
      </c>
      <c r="AH181" s="27">
        <f t="shared" si="108"/>
        <v>634707.79582402424</v>
      </c>
      <c r="AI181" s="27">
        <f t="shared" si="109"/>
        <v>1738635.1233381187</v>
      </c>
      <c r="AJ181" s="27">
        <f t="shared" si="115"/>
        <v>3540106.6292204717</v>
      </c>
      <c r="AK181" s="27">
        <f t="shared" si="116"/>
        <v>5784706.6292204717</v>
      </c>
      <c r="AL181" s="27">
        <f t="shared" si="117"/>
        <v>8029306.6292204717</v>
      </c>
      <c r="AM181" s="27">
        <f t="shared" si="118"/>
        <v>10273906.629220471</v>
      </c>
      <c r="AN181" s="27">
        <f t="shared" si="119"/>
        <v>12474682.795824025</v>
      </c>
      <c r="AO181" s="27">
        <f t="shared" si="120"/>
        <v>12474682.795824025</v>
      </c>
      <c r="AP181" s="91">
        <v>0.29106191834965883</v>
      </c>
      <c r="AQ181" s="91">
        <v>0.40436315825710356</v>
      </c>
      <c r="AR181" s="91">
        <v>0.60650226896698989</v>
      </c>
      <c r="AS181" s="91">
        <v>0.65733521485301716</v>
      </c>
      <c r="AT181" s="91">
        <v>0.75490697908230242</v>
      </c>
      <c r="AU181" s="91">
        <v>0.81219440508640406</v>
      </c>
      <c r="AV181" s="30">
        <v>0</v>
      </c>
      <c r="AW181" s="30">
        <v>0</v>
      </c>
      <c r="AX181" s="27">
        <f t="shared" si="101"/>
        <v>506050.47430888849</v>
      </c>
      <c r="AY181" s="27">
        <f t="shared" si="102"/>
        <v>1431488.6971584992</v>
      </c>
      <c r="AZ181" s="27">
        <f t="shared" si="103"/>
        <v>3508437.6959306039</v>
      </c>
      <c r="BA181" s="27">
        <f t="shared" si="104"/>
        <v>5277945.9982393933</v>
      </c>
      <c r="BB181" s="27">
        <f t="shared" si="105"/>
        <v>7755843.8168384666</v>
      </c>
      <c r="BC181" s="27">
        <f t="shared" si="106"/>
        <v>10131867.571995893</v>
      </c>
      <c r="BD181" s="27">
        <f t="shared" si="113"/>
        <v>10599500</v>
      </c>
      <c r="BM181" s="42"/>
      <c r="BN181" s="42"/>
      <c r="BO181" s="42"/>
      <c r="BP181" s="42"/>
      <c r="BQ181" s="42"/>
      <c r="BR181" s="42"/>
      <c r="BS181" s="42"/>
    </row>
    <row r="182" spans="1:71" ht="24.95" customHeight="1" x14ac:dyDescent="0.2">
      <c r="A182" s="1" t="s">
        <v>963</v>
      </c>
      <c r="B182" s="1">
        <v>4</v>
      </c>
      <c r="C182" s="7" t="s">
        <v>59</v>
      </c>
      <c r="D182" s="5" t="s">
        <v>82</v>
      </c>
      <c r="E182" s="7" t="s">
        <v>229</v>
      </c>
      <c r="F182" s="4" t="s">
        <v>230</v>
      </c>
      <c r="G182" s="11" t="s">
        <v>671</v>
      </c>
      <c r="H182" s="4" t="s">
        <v>672</v>
      </c>
      <c r="I182" s="4" t="s">
        <v>673</v>
      </c>
      <c r="J182" s="1" t="s">
        <v>310</v>
      </c>
      <c r="K182" s="9" t="s">
        <v>311</v>
      </c>
      <c r="L182" s="4" t="str">
        <f t="shared" si="110"/>
        <v>4.3.5.5.Pieeja tiesiskumam</v>
      </c>
      <c r="M182" s="9" t="s">
        <v>782</v>
      </c>
      <c r="N182" s="9" t="s">
        <v>311</v>
      </c>
      <c r="O182" s="9" t="s">
        <v>782</v>
      </c>
      <c r="P182" s="5" t="s">
        <v>42</v>
      </c>
      <c r="Q182" s="5" t="str">
        <f t="shared" si="111"/>
        <v>4.3.5.5._</v>
      </c>
      <c r="R182" s="1" t="s">
        <v>991</v>
      </c>
      <c r="S182" s="13">
        <v>1109250</v>
      </c>
      <c r="T182" s="13">
        <v>1305000</v>
      </c>
      <c r="U182" s="13">
        <v>195750</v>
      </c>
      <c r="V182" s="50">
        <f t="shared" si="121"/>
        <v>0.85</v>
      </c>
      <c r="W182" s="40"/>
      <c r="X182" s="90">
        <v>0</v>
      </c>
      <c r="Y182" s="90">
        <v>66663.529411764714</v>
      </c>
      <c r="Z182" s="90">
        <v>345092.9411764706</v>
      </c>
      <c r="AA182" s="90">
        <v>303031</v>
      </c>
      <c r="AB182" s="90">
        <v>147553.13235294117</v>
      </c>
      <c r="AC182" s="90">
        <v>147553.13235294117</v>
      </c>
      <c r="AD182" s="90">
        <v>147553.13235294117</v>
      </c>
      <c r="AE182" s="90">
        <v>140423.02340095301</v>
      </c>
      <c r="AF182" s="27">
        <f t="shared" si="112"/>
        <v>1297869.8910480118</v>
      </c>
      <c r="AG182" s="27">
        <f t="shared" si="114"/>
        <v>0</v>
      </c>
      <c r="AH182" s="27">
        <f t="shared" ref="AH182:AH214" si="122">AG182+X182</f>
        <v>0</v>
      </c>
      <c r="AI182" s="27">
        <f t="shared" ref="AI182:AI214" si="123">AH182+Y182</f>
        <v>66663.529411764714</v>
      </c>
      <c r="AJ182" s="27">
        <f t="shared" si="115"/>
        <v>411756.4705882353</v>
      </c>
      <c r="AK182" s="27">
        <f t="shared" si="116"/>
        <v>714787.4705882353</v>
      </c>
      <c r="AL182" s="27">
        <f t="shared" si="117"/>
        <v>862340.6029411765</v>
      </c>
      <c r="AM182" s="27">
        <f t="shared" si="118"/>
        <v>1009893.7352941177</v>
      </c>
      <c r="AN182" s="27">
        <f t="shared" si="119"/>
        <v>1157446.8676470588</v>
      </c>
      <c r="AO182" s="27">
        <f t="shared" si="120"/>
        <v>1297869.8910480118</v>
      </c>
      <c r="AP182" s="91">
        <v>0.29106191834965883</v>
      </c>
      <c r="AQ182" s="91">
        <v>0.40436315825710356</v>
      </c>
      <c r="AR182" s="91">
        <v>0.60650226896698989</v>
      </c>
      <c r="AS182" s="91">
        <v>0.65733521485301716</v>
      </c>
      <c r="AT182" s="91">
        <v>0.75490697908230242</v>
      </c>
      <c r="AU182" s="91">
        <v>0.81219440508640406</v>
      </c>
      <c r="AV182" s="30">
        <v>0</v>
      </c>
      <c r="AW182" s="30">
        <v>0</v>
      </c>
      <c r="AX182" s="27">
        <f t="shared" si="101"/>
        <v>19403.214754547142</v>
      </c>
      <c r="AY182" s="27">
        <f t="shared" si="102"/>
        <v>166499.146879857</v>
      </c>
      <c r="AZ182" s="27">
        <f t="shared" si="103"/>
        <v>433520.22274094028</v>
      </c>
      <c r="BA182" s="27">
        <f t="shared" si="104"/>
        <v>566846.84551081865</v>
      </c>
      <c r="BB182" s="27">
        <f t="shared" si="105"/>
        <v>762375.8289050248</v>
      </c>
      <c r="BC182" s="27">
        <f t="shared" si="106"/>
        <v>940071.87008772476</v>
      </c>
      <c r="BD182" s="27">
        <f t="shared" si="113"/>
        <v>1109250</v>
      </c>
      <c r="BM182" s="42"/>
      <c r="BN182" s="42"/>
      <c r="BO182" s="42"/>
      <c r="BP182" s="42"/>
      <c r="BQ182" s="42"/>
      <c r="BR182" s="42"/>
      <c r="BS182" s="42"/>
    </row>
    <row r="183" spans="1:71" ht="24.95" customHeight="1" x14ac:dyDescent="0.2">
      <c r="A183" s="1" t="s">
        <v>956</v>
      </c>
      <c r="B183" s="1">
        <v>4</v>
      </c>
      <c r="C183" s="7" t="s">
        <v>59</v>
      </c>
      <c r="D183" s="5" t="s">
        <v>82</v>
      </c>
      <c r="E183" s="7" t="s">
        <v>239</v>
      </c>
      <c r="F183" s="4" t="s">
        <v>240</v>
      </c>
      <c r="G183" s="4" t="s">
        <v>674</v>
      </c>
      <c r="H183" s="4" t="s">
        <v>675</v>
      </c>
      <c r="I183" s="4" t="s">
        <v>676</v>
      </c>
      <c r="J183" s="1" t="s">
        <v>241</v>
      </c>
      <c r="K183" s="4" t="s">
        <v>242</v>
      </c>
      <c r="L183" s="4" t="str">
        <f t="shared" si="110"/>
        <v>4.3.6.1.Speciālistu, kuru profesionālā darbība saistīta ar bērnu tiesību aizsardzības nodrošināšanu, profesionālās kvalifikācijas pilnveide un bērnu likumisko pārstāvju atbildības stiprināšana bērnu tiesību aizsardzības sistēmas reorganizācijas ietvaros</v>
      </c>
      <c r="M183" s="4" t="s">
        <v>947</v>
      </c>
      <c r="N183" s="4" t="s">
        <v>720</v>
      </c>
      <c r="O183" s="4" t="s">
        <v>948</v>
      </c>
      <c r="P183" s="5" t="s">
        <v>42</v>
      </c>
      <c r="Q183" s="5" t="str">
        <f t="shared" si="111"/>
        <v>4.3.6.1._</v>
      </c>
      <c r="R183" s="1" t="s">
        <v>991</v>
      </c>
      <c r="S183" s="13">
        <v>4288250</v>
      </c>
      <c r="T183" s="13">
        <v>5045000</v>
      </c>
      <c r="U183" s="13">
        <v>756750</v>
      </c>
      <c r="V183" s="50">
        <f t="shared" si="121"/>
        <v>0.85</v>
      </c>
      <c r="W183" s="40">
        <v>19722.861550132944</v>
      </c>
      <c r="X183" s="90">
        <v>252250</v>
      </c>
      <c r="Y183" s="90">
        <v>807200</v>
      </c>
      <c r="Z183" s="90">
        <v>807200</v>
      </c>
      <c r="AA183" s="90">
        <v>807200</v>
      </c>
      <c r="AB183" s="90">
        <v>807200</v>
      </c>
      <c r="AC183" s="90">
        <v>807200</v>
      </c>
      <c r="AD183" s="90">
        <v>737027</v>
      </c>
      <c r="AE183" s="90">
        <v>0</v>
      </c>
      <c r="AF183" s="27">
        <f t="shared" si="112"/>
        <v>5044999.8615501327</v>
      </c>
      <c r="AG183" s="27">
        <f t="shared" si="114"/>
        <v>19722.861550132944</v>
      </c>
      <c r="AH183" s="27">
        <f t="shared" si="122"/>
        <v>271972.86155013292</v>
      </c>
      <c r="AI183" s="27">
        <f t="shared" si="123"/>
        <v>1079172.861550133</v>
      </c>
      <c r="AJ183" s="27">
        <f t="shared" si="115"/>
        <v>1886372.861550133</v>
      </c>
      <c r="AK183" s="27">
        <f t="shared" si="116"/>
        <v>2693572.8615501327</v>
      </c>
      <c r="AL183" s="27">
        <f t="shared" si="117"/>
        <v>3500772.8615501327</v>
      </c>
      <c r="AM183" s="27">
        <f t="shared" si="118"/>
        <v>4307972.8615501327</v>
      </c>
      <c r="AN183" s="27">
        <f t="shared" si="119"/>
        <v>5044999.8615501327</v>
      </c>
      <c r="AO183" s="27">
        <f t="shared" si="120"/>
        <v>5044999.8615501327</v>
      </c>
      <c r="AP183" s="91">
        <v>0.29106191834965883</v>
      </c>
      <c r="AQ183" s="91">
        <v>0.40436315825710356</v>
      </c>
      <c r="AR183" s="91">
        <v>0.60650226896698989</v>
      </c>
      <c r="AS183" s="91">
        <v>0.65733521485301716</v>
      </c>
      <c r="AT183" s="91">
        <v>0.75490697908230242</v>
      </c>
      <c r="AU183" s="91">
        <v>0.81219440508640406</v>
      </c>
      <c r="AV183" s="30">
        <v>0</v>
      </c>
      <c r="AW183" s="30">
        <v>0</v>
      </c>
      <c r="AX183" s="27">
        <f t="shared" si="101"/>
        <v>314106.12331367249</v>
      </c>
      <c r="AY183" s="27">
        <f t="shared" si="102"/>
        <v>762779.68794690177</v>
      </c>
      <c r="AZ183" s="27">
        <f t="shared" si="103"/>
        <v>1633658.0521580633</v>
      </c>
      <c r="BA183" s="27">
        <f t="shared" si="104"/>
        <v>2301181.281098668</v>
      </c>
      <c r="BB183" s="27">
        <f t="shared" si="105"/>
        <v>3252118.7788813524</v>
      </c>
      <c r="BC183" s="27">
        <f t="shared" si="106"/>
        <v>4097520.6612127009</v>
      </c>
      <c r="BD183" s="27">
        <f t="shared" si="113"/>
        <v>4288250</v>
      </c>
      <c r="BM183" s="42"/>
      <c r="BN183" s="42"/>
      <c r="BO183" s="42"/>
      <c r="BP183" s="42"/>
      <c r="BQ183" s="42"/>
      <c r="BR183" s="42"/>
      <c r="BS183" s="42"/>
    </row>
    <row r="184" spans="1:71" ht="24.95" customHeight="1" x14ac:dyDescent="0.2">
      <c r="A184" s="1" t="s">
        <v>956</v>
      </c>
      <c r="B184" s="1">
        <v>4</v>
      </c>
      <c r="C184" s="7" t="s">
        <v>59</v>
      </c>
      <c r="D184" s="5" t="s">
        <v>82</v>
      </c>
      <c r="E184" s="7" t="s">
        <v>239</v>
      </c>
      <c r="F184" s="4" t="s">
        <v>240</v>
      </c>
      <c r="G184" s="4" t="s">
        <v>674</v>
      </c>
      <c r="H184" s="4" t="s">
        <v>675</v>
      </c>
      <c r="I184" s="4" t="s">
        <v>676</v>
      </c>
      <c r="J184" s="1" t="s">
        <v>243</v>
      </c>
      <c r="K184" s="4" t="s">
        <v>244</v>
      </c>
      <c r="L184" s="4" t="str">
        <f t="shared" si="110"/>
        <v>4.3.6.2.Atbalsta pasākumi Veselības un darbspēju ekspertīzes ārstu valsts komisijas klientu apkalpošanas efektivitātes un kvalitātes uzlabošanai, speciālistu profesionālo spēju, invaliditātes informatīvās sistēmas procesu un funkcionalitātes pilnveidei</v>
      </c>
      <c r="M184" s="4" t="s">
        <v>721</v>
      </c>
      <c r="N184" s="4" t="s">
        <v>949</v>
      </c>
      <c r="O184" s="4" t="s">
        <v>950</v>
      </c>
      <c r="P184" s="5" t="s">
        <v>42</v>
      </c>
      <c r="Q184" s="5" t="str">
        <f t="shared" si="111"/>
        <v>4.3.6.2._</v>
      </c>
      <c r="R184" s="1" t="s">
        <v>991</v>
      </c>
      <c r="S184" s="13">
        <v>850000</v>
      </c>
      <c r="T184" s="13">
        <v>1000000</v>
      </c>
      <c r="U184" s="13">
        <v>150000</v>
      </c>
      <c r="V184" s="50">
        <f t="shared" si="121"/>
        <v>0.85</v>
      </c>
      <c r="W184" s="40">
        <v>36971.122625842807</v>
      </c>
      <c r="X184" s="90">
        <v>150001</v>
      </c>
      <c r="Y184" s="90">
        <v>280000</v>
      </c>
      <c r="Z184" s="90">
        <v>340000</v>
      </c>
      <c r="AA184" s="90">
        <v>182691</v>
      </c>
      <c r="AB184" s="90"/>
      <c r="AC184" s="90"/>
      <c r="AD184" s="90"/>
      <c r="AE184" s="90">
        <v>0</v>
      </c>
      <c r="AF184" s="27">
        <f t="shared" si="112"/>
        <v>989663.12262584281</v>
      </c>
      <c r="AG184" s="27">
        <f t="shared" si="114"/>
        <v>36971.122625842807</v>
      </c>
      <c r="AH184" s="27">
        <f t="shared" si="122"/>
        <v>186972.12262584281</v>
      </c>
      <c r="AI184" s="27">
        <f t="shared" si="123"/>
        <v>466972.12262584281</v>
      </c>
      <c r="AJ184" s="27">
        <f t="shared" si="115"/>
        <v>806972.12262584281</v>
      </c>
      <c r="AK184" s="27">
        <f t="shared" si="116"/>
        <v>989663.12262584281</v>
      </c>
      <c r="AL184" s="27">
        <f t="shared" si="117"/>
        <v>989663.12262584281</v>
      </c>
      <c r="AM184" s="27">
        <f t="shared" si="118"/>
        <v>989663.12262584281</v>
      </c>
      <c r="AN184" s="27">
        <f t="shared" si="119"/>
        <v>989663.12262584281</v>
      </c>
      <c r="AO184" s="27">
        <f t="shared" si="120"/>
        <v>989663.12262584281</v>
      </c>
      <c r="AP184" s="91">
        <v>0.29106191834965883</v>
      </c>
      <c r="AQ184" s="91">
        <v>0.40436315825710356</v>
      </c>
      <c r="AR184" s="91">
        <v>0.60650226896698989</v>
      </c>
      <c r="AS184" s="91">
        <v>0.65733521485301716</v>
      </c>
      <c r="AT184" s="91">
        <v>0.75490697908230242</v>
      </c>
      <c r="AU184" s="91">
        <v>0.81219440508640406</v>
      </c>
      <c r="AV184" s="30">
        <v>0</v>
      </c>
      <c r="AW184" s="30">
        <v>0</v>
      </c>
      <c r="AX184" s="27">
        <f t="shared" si="101"/>
        <v>135917.80182728992</v>
      </c>
      <c r="AY184" s="27">
        <f t="shared" si="102"/>
        <v>326309.79613042448</v>
      </c>
      <c r="AZ184" s="27">
        <f t="shared" si="103"/>
        <v>600232.92938553006</v>
      </c>
      <c r="BA184" s="27">
        <f t="shared" si="104"/>
        <v>650540.42134336627</v>
      </c>
      <c r="BB184" s="27">
        <f t="shared" si="105"/>
        <v>747103.59821063327</v>
      </c>
      <c r="BC184" s="27">
        <f t="shared" si="106"/>
        <v>803798.85111704934</v>
      </c>
      <c r="BD184" s="27">
        <f t="shared" si="113"/>
        <v>850000</v>
      </c>
      <c r="BM184" s="42"/>
      <c r="BN184" s="42"/>
      <c r="BO184" s="42"/>
      <c r="BP184" s="42"/>
      <c r="BQ184" s="42"/>
      <c r="BR184" s="42"/>
      <c r="BS184" s="42"/>
    </row>
    <row r="185" spans="1:71" ht="24.95" customHeight="1" x14ac:dyDescent="0.2">
      <c r="A185" s="1" t="s">
        <v>956</v>
      </c>
      <c r="B185" s="1">
        <v>4</v>
      </c>
      <c r="C185" s="7" t="s">
        <v>59</v>
      </c>
      <c r="D185" s="5" t="s">
        <v>82</v>
      </c>
      <c r="E185" s="7" t="s">
        <v>239</v>
      </c>
      <c r="F185" s="4" t="s">
        <v>240</v>
      </c>
      <c r="G185" s="4" t="s">
        <v>674</v>
      </c>
      <c r="H185" s="4" t="s">
        <v>675</v>
      </c>
      <c r="I185" s="4" t="s">
        <v>676</v>
      </c>
      <c r="J185" s="1" t="s">
        <v>245</v>
      </c>
      <c r="K185" s="4" t="s">
        <v>246</v>
      </c>
      <c r="L185" s="4" t="str">
        <f t="shared" ref="L185:L214" si="124">J185&amp;K185</f>
        <v>4.3.6.3.Atbalsts bērniem ar smagu diagnozi vai funkcionāliem traucējumiem, iespējamu vai esošu invaliditāti un viņu ģimenes locekļiem</v>
      </c>
      <c r="M185" s="4" t="s">
        <v>951</v>
      </c>
      <c r="N185" s="4" t="s">
        <v>722</v>
      </c>
      <c r="O185" s="4" t="s">
        <v>952</v>
      </c>
      <c r="P185" s="5" t="s">
        <v>42</v>
      </c>
      <c r="Q185" s="5" t="str">
        <f t="shared" ref="Q185:Q212" si="125">J185&amp;P185</f>
        <v>4.3.6.3._</v>
      </c>
      <c r="R185" s="1" t="s">
        <v>991</v>
      </c>
      <c r="S185" s="13">
        <v>3697500</v>
      </c>
      <c r="T185" s="13">
        <v>4350000</v>
      </c>
      <c r="U185" s="13">
        <v>652500</v>
      </c>
      <c r="V185" s="50">
        <f t="shared" si="121"/>
        <v>0.85</v>
      </c>
      <c r="W185" s="40"/>
      <c r="X185" s="90">
        <v>652500</v>
      </c>
      <c r="Y185" s="90">
        <v>1000500</v>
      </c>
      <c r="Z185" s="90">
        <v>957000</v>
      </c>
      <c r="AA185" s="90">
        <v>957000</v>
      </c>
      <c r="AB185" s="90">
        <v>783000</v>
      </c>
      <c r="AC185" s="90"/>
      <c r="AD185" s="90"/>
      <c r="AE185" s="90">
        <v>0</v>
      </c>
      <c r="AF185" s="27">
        <f t="shared" ref="AF185:AF215" si="126">W185+X185+Y185+Z185+AA185+AB185+AC185+AD185+AE185</f>
        <v>4350000</v>
      </c>
      <c r="AG185" s="27">
        <f t="shared" si="114"/>
        <v>0</v>
      </c>
      <c r="AH185" s="27">
        <f t="shared" si="122"/>
        <v>652500</v>
      </c>
      <c r="AI185" s="27">
        <f t="shared" si="123"/>
        <v>1653000</v>
      </c>
      <c r="AJ185" s="27">
        <f t="shared" si="115"/>
        <v>2610000</v>
      </c>
      <c r="AK185" s="27">
        <f t="shared" si="116"/>
        <v>3567000</v>
      </c>
      <c r="AL185" s="27">
        <f t="shared" si="117"/>
        <v>4350000</v>
      </c>
      <c r="AM185" s="27">
        <f t="shared" si="118"/>
        <v>4350000</v>
      </c>
      <c r="AN185" s="27">
        <f t="shared" si="119"/>
        <v>4350000</v>
      </c>
      <c r="AO185" s="27">
        <f t="shared" si="120"/>
        <v>4350000</v>
      </c>
      <c r="AP185" s="91">
        <v>0.29106191834965883</v>
      </c>
      <c r="AQ185" s="91">
        <v>0.40436315825710356</v>
      </c>
      <c r="AR185" s="91">
        <v>0.60650226896698989</v>
      </c>
      <c r="AS185" s="91">
        <v>0.65733521485301716</v>
      </c>
      <c r="AT185" s="91">
        <v>0.75490697908230242</v>
      </c>
      <c r="AU185" s="91">
        <v>0.81219440508640406</v>
      </c>
      <c r="AV185" s="30">
        <v>0</v>
      </c>
      <c r="AW185" s="30">
        <v>0</v>
      </c>
      <c r="AX185" s="27">
        <f t="shared" si="101"/>
        <v>481125.35103198607</v>
      </c>
      <c r="AY185" s="27">
        <f t="shared" si="102"/>
        <v>1055387.8430510403</v>
      </c>
      <c r="AZ185" s="27">
        <f t="shared" si="103"/>
        <v>2163393.5934052528</v>
      </c>
      <c r="BA185" s="27">
        <f t="shared" si="104"/>
        <v>2859408.1846106248</v>
      </c>
      <c r="BB185" s="27">
        <f t="shared" si="105"/>
        <v>3283845.3590080156</v>
      </c>
      <c r="BC185" s="27">
        <f t="shared" si="106"/>
        <v>3533045.6621258575</v>
      </c>
      <c r="BD185" s="27">
        <f t="shared" si="113"/>
        <v>3697500</v>
      </c>
      <c r="BM185" s="42"/>
      <c r="BN185" s="42"/>
      <c r="BO185" s="42"/>
      <c r="BP185" s="42"/>
      <c r="BQ185" s="42"/>
      <c r="BR185" s="42"/>
      <c r="BS185" s="42"/>
    </row>
    <row r="186" spans="1:71" ht="24.95" customHeight="1" x14ac:dyDescent="0.2">
      <c r="A186" s="1" t="s">
        <v>956</v>
      </c>
      <c r="B186" s="1">
        <v>4</v>
      </c>
      <c r="C186" s="7" t="s">
        <v>59</v>
      </c>
      <c r="D186" s="5" t="s">
        <v>82</v>
      </c>
      <c r="E186" s="7" t="s">
        <v>239</v>
      </c>
      <c r="F186" s="4" t="s">
        <v>240</v>
      </c>
      <c r="G186" s="4" t="s">
        <v>674</v>
      </c>
      <c r="H186" s="4" t="s">
        <v>675</v>
      </c>
      <c r="I186" s="4" t="s">
        <v>676</v>
      </c>
      <c r="J186" s="1" t="s">
        <v>247</v>
      </c>
      <c r="K186" s="4" t="s">
        <v>248</v>
      </c>
      <c r="L186" s="4" t="str">
        <f t="shared" si="124"/>
        <v>4.3.6.4.Atbalsta instrumentu izstrāde un ieviešana ģimenes funkcionalitātes stiprināšanai</v>
      </c>
      <c r="M186" s="4" t="s">
        <v>953</v>
      </c>
      <c r="N186" s="4" t="s">
        <v>723</v>
      </c>
      <c r="O186" s="4" t="s">
        <v>954</v>
      </c>
      <c r="P186" s="8">
        <v>1</v>
      </c>
      <c r="Q186" s="5" t="str">
        <f t="shared" si="125"/>
        <v>4.3.6.4.1</v>
      </c>
      <c r="R186" s="1" t="s">
        <v>991</v>
      </c>
      <c r="S186" s="13">
        <v>8035359</v>
      </c>
      <c r="T186" s="13">
        <v>9453364</v>
      </c>
      <c r="U186" s="13">
        <v>1418005</v>
      </c>
      <c r="V186" s="50">
        <f t="shared" si="121"/>
        <v>0.84999995768702019</v>
      </c>
      <c r="W186" s="40"/>
      <c r="X186" s="90"/>
      <c r="Y186" s="90">
        <v>189067.28</v>
      </c>
      <c r="Z186" s="90">
        <v>1228937.32</v>
      </c>
      <c r="AA186" s="90">
        <v>1512538.24</v>
      </c>
      <c r="AB186" s="90">
        <v>2174273.7200000002</v>
      </c>
      <c r="AC186" s="90">
        <v>2174273.7200000002</v>
      </c>
      <c r="AD186" s="90">
        <v>2174273.7200000002</v>
      </c>
      <c r="AE186" s="90">
        <v>0</v>
      </c>
      <c r="AF186" s="27">
        <f t="shared" si="126"/>
        <v>9453364.0000000019</v>
      </c>
      <c r="AG186" s="27">
        <f t="shared" si="114"/>
        <v>0</v>
      </c>
      <c r="AH186" s="27">
        <f t="shared" si="122"/>
        <v>0</v>
      </c>
      <c r="AI186" s="27">
        <f t="shared" si="123"/>
        <v>189067.28</v>
      </c>
      <c r="AJ186" s="27">
        <f t="shared" si="115"/>
        <v>1418004.6</v>
      </c>
      <c r="AK186" s="27">
        <f t="shared" si="116"/>
        <v>2930542.84</v>
      </c>
      <c r="AL186" s="27">
        <f t="shared" si="117"/>
        <v>5104816.5600000005</v>
      </c>
      <c r="AM186" s="27">
        <f t="shared" si="118"/>
        <v>7279090.2800000012</v>
      </c>
      <c r="AN186" s="27">
        <f t="shared" si="119"/>
        <v>9453364.0000000019</v>
      </c>
      <c r="AO186" s="27">
        <f t="shared" si="120"/>
        <v>9453364.0000000019</v>
      </c>
      <c r="AP186" s="91">
        <v>0.29106191834965883</v>
      </c>
      <c r="AQ186" s="91">
        <v>0.40436315825710356</v>
      </c>
      <c r="AR186" s="91">
        <v>0.60650226896698989</v>
      </c>
      <c r="AS186" s="91">
        <v>0.65733521485301716</v>
      </c>
      <c r="AT186" s="91">
        <v>0.75490697908230242</v>
      </c>
      <c r="AU186" s="91">
        <v>0.81219440508640406</v>
      </c>
      <c r="AV186" s="30">
        <v>0</v>
      </c>
      <c r="AW186" s="30">
        <v>0</v>
      </c>
      <c r="AX186" s="27">
        <f t="shared" si="101"/>
        <v>55030.285213952084</v>
      </c>
      <c r="AY186" s="27">
        <f t="shared" si="102"/>
        <v>573388.81847910082</v>
      </c>
      <c r="AZ186" s="27">
        <f t="shared" si="103"/>
        <v>1777380.8817649663</v>
      </c>
      <c r="BA186" s="27">
        <f t="shared" si="104"/>
        <v>3355575.6902528405</v>
      </c>
      <c r="BB186" s="27">
        <f t="shared" si="105"/>
        <v>5495036.0537421517</v>
      </c>
      <c r="BC186" s="27">
        <f t="shared" si="106"/>
        <v>7677969.3500452302</v>
      </c>
      <c r="BD186" s="27">
        <f t="shared" si="113"/>
        <v>8035359</v>
      </c>
      <c r="BM186" s="42"/>
      <c r="BN186" s="42"/>
      <c r="BO186" s="42"/>
      <c r="BP186" s="42"/>
      <c r="BQ186" s="42"/>
      <c r="BR186" s="42"/>
      <c r="BS186" s="42"/>
    </row>
    <row r="187" spans="1:71" ht="24.95" customHeight="1" x14ac:dyDescent="0.2">
      <c r="A187" s="1" t="s">
        <v>956</v>
      </c>
      <c r="B187" s="1">
        <v>4</v>
      </c>
      <c r="C187" s="7" t="s">
        <v>59</v>
      </c>
      <c r="D187" s="5" t="s">
        <v>82</v>
      </c>
      <c r="E187" s="7" t="s">
        <v>239</v>
      </c>
      <c r="F187" s="4" t="s">
        <v>240</v>
      </c>
      <c r="G187" s="4" t="s">
        <v>674</v>
      </c>
      <c r="H187" s="4" t="s">
        <v>675</v>
      </c>
      <c r="I187" s="4" t="s">
        <v>676</v>
      </c>
      <c r="J187" s="1" t="s">
        <v>247</v>
      </c>
      <c r="K187" s="4" t="s">
        <v>248</v>
      </c>
      <c r="L187" s="4" t="str">
        <f t="shared" si="124"/>
        <v>4.3.6.4.Atbalsta instrumentu izstrāde un ieviešana ģimenes funkcionalitātes stiprināšanai</v>
      </c>
      <c r="M187" s="4" t="s">
        <v>953</v>
      </c>
      <c r="N187" s="4" t="s">
        <v>724</v>
      </c>
      <c r="O187" s="4" t="s">
        <v>725</v>
      </c>
      <c r="P187" s="8">
        <v>2</v>
      </c>
      <c r="Q187" s="5" t="str">
        <f t="shared" si="125"/>
        <v>4.3.6.4.2</v>
      </c>
      <c r="R187" s="1" t="s">
        <v>991</v>
      </c>
      <c r="S187" s="13">
        <v>1280641</v>
      </c>
      <c r="T187" s="13">
        <v>1506637</v>
      </c>
      <c r="U187" s="13">
        <v>225996</v>
      </c>
      <c r="V187" s="50">
        <f t="shared" si="121"/>
        <v>0.84999970132155256</v>
      </c>
      <c r="W187" s="40"/>
      <c r="X187" s="90"/>
      <c r="Y187" s="90">
        <v>30133.729411764707</v>
      </c>
      <c r="Z187" s="90">
        <v>345621.84866435645</v>
      </c>
      <c r="AA187" s="90">
        <v>345621.84866435645</v>
      </c>
      <c r="AB187" s="90">
        <v>345621.84866435645</v>
      </c>
      <c r="AC187" s="90">
        <v>439638.19518340239</v>
      </c>
      <c r="AD187" s="90"/>
      <c r="AE187" s="90">
        <v>0</v>
      </c>
      <c r="AF187" s="27">
        <f t="shared" si="126"/>
        <v>1506637.4705882363</v>
      </c>
      <c r="AG187" s="27">
        <f t="shared" si="114"/>
        <v>0</v>
      </c>
      <c r="AH187" s="27">
        <f t="shared" si="122"/>
        <v>0</v>
      </c>
      <c r="AI187" s="27">
        <f t="shared" si="123"/>
        <v>30133.729411764707</v>
      </c>
      <c r="AJ187" s="27">
        <f t="shared" si="115"/>
        <v>375755.57807612116</v>
      </c>
      <c r="AK187" s="27">
        <f t="shared" si="116"/>
        <v>721377.42674047756</v>
      </c>
      <c r="AL187" s="27">
        <f t="shared" si="117"/>
        <v>1066999.275404834</v>
      </c>
      <c r="AM187" s="27">
        <f t="shared" si="118"/>
        <v>1506637.4705882363</v>
      </c>
      <c r="AN187" s="27">
        <f t="shared" si="119"/>
        <v>1506637.4705882363</v>
      </c>
      <c r="AO187" s="27">
        <f t="shared" si="120"/>
        <v>1506637.4705882363</v>
      </c>
      <c r="AP187" s="91">
        <v>0.29106191834965883</v>
      </c>
      <c r="AQ187" s="91">
        <v>0.40436315825710356</v>
      </c>
      <c r="AR187" s="91">
        <v>0.60650226896698989</v>
      </c>
      <c r="AS187" s="91">
        <v>0.65733521485301716</v>
      </c>
      <c r="AT187" s="91">
        <v>0.75490697908230242</v>
      </c>
      <c r="AU187" s="91">
        <v>0.81219440508640406</v>
      </c>
      <c r="AV187" s="30">
        <v>0</v>
      </c>
      <c r="AW187" s="30">
        <v>0</v>
      </c>
      <c r="AX187" s="27">
        <f t="shared" si="101"/>
        <v>8770.7810896177725</v>
      </c>
      <c r="AY187" s="27">
        <f t="shared" si="102"/>
        <v>151941.71228358403</v>
      </c>
      <c r="AZ187" s="27">
        <f t="shared" si="103"/>
        <v>437517.04609966814</v>
      </c>
      <c r="BA187" s="27">
        <f t="shared" si="104"/>
        <v>701376.19794625021</v>
      </c>
      <c r="BB187" s="27">
        <f t="shared" si="105"/>
        <v>1137371.1414939668</v>
      </c>
      <c r="BC187" s="27">
        <f t="shared" si="106"/>
        <v>1223682.5241052972</v>
      </c>
      <c r="BD187" s="27">
        <f t="shared" si="113"/>
        <v>1280641</v>
      </c>
      <c r="BM187" s="42"/>
      <c r="BN187" s="42"/>
      <c r="BO187" s="42"/>
      <c r="BP187" s="42"/>
      <c r="BQ187" s="42"/>
      <c r="BR187" s="42"/>
      <c r="BS187" s="42"/>
    </row>
    <row r="188" spans="1:71" ht="24.95" customHeight="1" x14ac:dyDescent="0.2">
      <c r="A188" s="1" t="s">
        <v>956</v>
      </c>
      <c r="B188" s="1">
        <v>4</v>
      </c>
      <c r="C188" s="7" t="s">
        <v>59</v>
      </c>
      <c r="D188" s="5" t="s">
        <v>82</v>
      </c>
      <c r="E188" s="7" t="s">
        <v>239</v>
      </c>
      <c r="F188" s="4" t="s">
        <v>240</v>
      </c>
      <c r="G188" s="4" t="s">
        <v>674</v>
      </c>
      <c r="H188" s="4" t="s">
        <v>675</v>
      </c>
      <c r="I188" s="4" t="s">
        <v>676</v>
      </c>
      <c r="J188" s="1" t="s">
        <v>249</v>
      </c>
      <c r="K188" s="4" t="s">
        <v>250</v>
      </c>
      <c r="L188" s="4" t="str">
        <f t="shared" si="124"/>
        <v>4.3.6.5.Atbalsta pasākumi bērniem ar uzvedības un atkarību problēmām un to ģimenēm</v>
      </c>
      <c r="M188" s="4" t="s">
        <v>726</v>
      </c>
      <c r="N188" s="4" t="s">
        <v>727</v>
      </c>
      <c r="O188" s="4" t="s">
        <v>955</v>
      </c>
      <c r="P188" s="5" t="s">
        <v>42</v>
      </c>
      <c r="Q188" s="5" t="str">
        <f t="shared" si="125"/>
        <v>4.3.6.5._</v>
      </c>
      <c r="R188" s="1" t="s">
        <v>991</v>
      </c>
      <c r="S188" s="13">
        <v>11092500</v>
      </c>
      <c r="T188" s="13">
        <v>13050000</v>
      </c>
      <c r="U188" s="13">
        <v>1957500</v>
      </c>
      <c r="V188" s="50">
        <f t="shared" si="121"/>
        <v>0.85</v>
      </c>
      <c r="W188" s="40"/>
      <c r="X188" s="90"/>
      <c r="Y188" s="90">
        <v>130500</v>
      </c>
      <c r="Z188" s="90">
        <v>1818719.2181346705</v>
      </c>
      <c r="AA188" s="90">
        <v>3001500</v>
      </c>
      <c r="AB188" s="90">
        <v>3262500</v>
      </c>
      <c r="AC188" s="90">
        <v>2740500</v>
      </c>
      <c r="AD188" s="90">
        <v>2096280.7818653295</v>
      </c>
      <c r="AE188" s="90">
        <v>0</v>
      </c>
      <c r="AF188" s="27">
        <f t="shared" si="126"/>
        <v>13050000</v>
      </c>
      <c r="AG188" s="27">
        <f t="shared" si="114"/>
        <v>0</v>
      </c>
      <c r="AH188" s="27">
        <f t="shared" si="122"/>
        <v>0</v>
      </c>
      <c r="AI188" s="27">
        <f t="shared" si="123"/>
        <v>130500</v>
      </c>
      <c r="AJ188" s="27">
        <f t="shared" si="115"/>
        <v>1949219.2181346705</v>
      </c>
      <c r="AK188" s="27">
        <f t="shared" si="116"/>
        <v>4950719.2181346705</v>
      </c>
      <c r="AL188" s="27">
        <f t="shared" si="117"/>
        <v>8213219.2181346705</v>
      </c>
      <c r="AM188" s="27">
        <f t="shared" si="118"/>
        <v>10953719.218134671</v>
      </c>
      <c r="AN188" s="27">
        <f t="shared" si="119"/>
        <v>13050000</v>
      </c>
      <c r="AO188" s="27">
        <f t="shared" si="120"/>
        <v>13050000</v>
      </c>
      <c r="AP188" s="91">
        <v>0.29106191834965883</v>
      </c>
      <c r="AQ188" s="91">
        <v>0.40436315825710356</v>
      </c>
      <c r="AR188" s="91">
        <v>0.60650226896698989</v>
      </c>
      <c r="AS188" s="91">
        <v>0.65733521485301716</v>
      </c>
      <c r="AT188" s="91">
        <v>0.75490697908230242</v>
      </c>
      <c r="AU188" s="91">
        <v>0.81219440508640406</v>
      </c>
      <c r="AV188" s="30">
        <v>0</v>
      </c>
      <c r="AW188" s="30">
        <v>0</v>
      </c>
      <c r="AX188" s="27">
        <f t="shared" si="101"/>
        <v>37983.580344630478</v>
      </c>
      <c r="AY188" s="27">
        <f t="shared" si="102"/>
        <v>788192.43918037741</v>
      </c>
      <c r="AZ188" s="27">
        <f t="shared" si="103"/>
        <v>3002622.4388171597</v>
      </c>
      <c r="BA188" s="27">
        <f t="shared" si="104"/>
        <v>5398838.2193874829</v>
      </c>
      <c r="BB188" s="27">
        <f t="shared" si="105"/>
        <v>8269039.0846778043</v>
      </c>
      <c r="BC188" s="27">
        <f t="shared" si="106"/>
        <v>10599136.986377573</v>
      </c>
      <c r="BD188" s="27">
        <f t="shared" si="113"/>
        <v>11092500</v>
      </c>
      <c r="BM188" s="42"/>
      <c r="BN188" s="42"/>
      <c r="BO188" s="42"/>
      <c r="BP188" s="42"/>
      <c r="BQ188" s="42"/>
      <c r="BR188" s="42"/>
      <c r="BS188" s="42"/>
    </row>
    <row r="189" spans="1:71" ht="24.95" customHeight="1" x14ac:dyDescent="0.2">
      <c r="A189" s="1" t="s">
        <v>964</v>
      </c>
      <c r="B189" s="1">
        <v>4</v>
      </c>
      <c r="C189" s="7" t="s">
        <v>59</v>
      </c>
      <c r="D189" s="5" t="s">
        <v>82</v>
      </c>
      <c r="E189" s="7" t="s">
        <v>239</v>
      </c>
      <c r="F189" s="4" t="s">
        <v>240</v>
      </c>
      <c r="G189" s="4" t="s">
        <v>674</v>
      </c>
      <c r="H189" s="4" t="s">
        <v>675</v>
      </c>
      <c r="I189" s="4" t="s">
        <v>676</v>
      </c>
      <c r="J189" s="10" t="s">
        <v>360</v>
      </c>
      <c r="K189" s="4" t="s">
        <v>361</v>
      </c>
      <c r="L189" s="4" t="str">
        <f t="shared" si="124"/>
        <v xml:space="preserve">4.3.6.6.Bērnu pieskatīšanas pakalpojumi </v>
      </c>
      <c r="M189" s="4" t="s">
        <v>931</v>
      </c>
      <c r="N189" s="4" t="s">
        <v>827</v>
      </c>
      <c r="O189" s="4" t="s">
        <v>931</v>
      </c>
      <c r="P189" s="5" t="s">
        <v>42</v>
      </c>
      <c r="Q189" s="5" t="str">
        <f t="shared" si="125"/>
        <v>4.3.6.6._</v>
      </c>
      <c r="R189" s="1" t="s">
        <v>991</v>
      </c>
      <c r="S189" s="13">
        <v>16269000</v>
      </c>
      <c r="T189" s="13">
        <v>19140000</v>
      </c>
      <c r="U189" s="13">
        <v>2871000</v>
      </c>
      <c r="V189" s="50">
        <f t="shared" si="121"/>
        <v>0.85</v>
      </c>
      <c r="W189" s="40"/>
      <c r="X189" s="90">
        <v>0</v>
      </c>
      <c r="Y189" s="90">
        <v>0</v>
      </c>
      <c r="Z189" s="90">
        <v>3253800</v>
      </c>
      <c r="AA189" s="90">
        <v>3253800</v>
      </c>
      <c r="AB189" s="90">
        <v>3253800</v>
      </c>
      <c r="AC189" s="90">
        <v>3253800</v>
      </c>
      <c r="AD189" s="90">
        <v>1626900</v>
      </c>
      <c r="AE189" s="90">
        <v>1548284.4256030901</v>
      </c>
      <c r="AF189" s="27">
        <f t="shared" si="126"/>
        <v>16190384.42560309</v>
      </c>
      <c r="AG189" s="27">
        <f t="shared" si="114"/>
        <v>0</v>
      </c>
      <c r="AH189" s="27">
        <f t="shared" si="122"/>
        <v>0</v>
      </c>
      <c r="AI189" s="27">
        <f t="shared" si="123"/>
        <v>0</v>
      </c>
      <c r="AJ189" s="27">
        <f t="shared" si="115"/>
        <v>3253800</v>
      </c>
      <c r="AK189" s="27">
        <f t="shared" si="116"/>
        <v>6507600</v>
      </c>
      <c r="AL189" s="27">
        <f t="shared" si="117"/>
        <v>9761400</v>
      </c>
      <c r="AM189" s="27">
        <f t="shared" si="118"/>
        <v>13015200</v>
      </c>
      <c r="AN189" s="27">
        <f t="shared" si="119"/>
        <v>14642100</v>
      </c>
      <c r="AO189" s="27">
        <f t="shared" si="120"/>
        <v>16190384.42560309</v>
      </c>
      <c r="AP189" s="91">
        <f>S189/AF189</f>
        <v>1.0048556953516552</v>
      </c>
      <c r="AQ189" s="91">
        <f>S189/AF189</f>
        <v>1.0048556953516552</v>
      </c>
      <c r="AR189" s="91">
        <f>S189/AF189</f>
        <v>1.0048556953516552</v>
      </c>
      <c r="AS189" s="91">
        <f>S189/AF189</f>
        <v>1.0048556953516552</v>
      </c>
      <c r="AT189" s="91">
        <f>S189/AF189</f>
        <v>1.0048556953516552</v>
      </c>
      <c r="AU189" s="91">
        <f>S189/AF189</f>
        <v>1.0048556953516552</v>
      </c>
      <c r="AV189" s="30">
        <v>0</v>
      </c>
      <c r="AW189" s="30">
        <v>0</v>
      </c>
      <c r="AX189" s="27">
        <f t="shared" si="101"/>
        <v>0</v>
      </c>
      <c r="AY189" s="27">
        <f t="shared" si="102"/>
        <v>3269599.4615352158</v>
      </c>
      <c r="AZ189" s="27">
        <f t="shared" si="103"/>
        <v>6539198.9230704317</v>
      </c>
      <c r="BA189" s="27">
        <f t="shared" si="104"/>
        <v>9808798.3846056461</v>
      </c>
      <c r="BB189" s="27">
        <f t="shared" si="105"/>
        <v>13078397.846140863</v>
      </c>
      <c r="BC189" s="27">
        <f t="shared" si="106"/>
        <v>14713197.576908471</v>
      </c>
      <c r="BD189" s="27">
        <f t="shared" si="113"/>
        <v>16269000</v>
      </c>
      <c r="BM189" s="42"/>
      <c r="BN189" s="42"/>
      <c r="BO189" s="42"/>
      <c r="BP189" s="42"/>
      <c r="BQ189" s="42"/>
      <c r="BR189" s="42"/>
      <c r="BS189" s="42"/>
    </row>
    <row r="190" spans="1:71" ht="24.95" customHeight="1" x14ac:dyDescent="0.2">
      <c r="A190" s="1" t="s">
        <v>965</v>
      </c>
      <c r="B190" s="1">
        <v>4</v>
      </c>
      <c r="C190" s="7" t="s">
        <v>59</v>
      </c>
      <c r="D190" s="4" t="s">
        <v>82</v>
      </c>
      <c r="E190" s="7" t="s">
        <v>239</v>
      </c>
      <c r="F190" s="4" t="s">
        <v>240</v>
      </c>
      <c r="G190" s="4" t="s">
        <v>674</v>
      </c>
      <c r="H190" s="4" t="s">
        <v>675</v>
      </c>
      <c r="I190" s="4" t="s">
        <v>676</v>
      </c>
      <c r="J190" s="1" t="s">
        <v>386</v>
      </c>
      <c r="K190" s="4" t="s">
        <v>387</v>
      </c>
      <c r="L190" s="4" t="str">
        <f t="shared" si="124"/>
        <v>4.3.6.7.Starpnozaru sadarbības un atbalsta sistēmas izveide bērnu veselīgais attīstībai un sekmīgai pašrealizācijai</v>
      </c>
      <c r="M190" s="4" t="s">
        <v>850</v>
      </c>
      <c r="N190" s="4" t="s">
        <v>851</v>
      </c>
      <c r="O190" s="4" t="s">
        <v>852</v>
      </c>
      <c r="P190" s="5" t="s">
        <v>42</v>
      </c>
      <c r="Q190" s="5" t="str">
        <f t="shared" si="125"/>
        <v>4.3.6.7._</v>
      </c>
      <c r="R190" s="1" t="s">
        <v>991</v>
      </c>
      <c r="S190" s="13">
        <v>35525901</v>
      </c>
      <c r="T190" s="13">
        <v>41795178</v>
      </c>
      <c r="U190" s="13">
        <v>6269277</v>
      </c>
      <c r="V190" s="50">
        <f t="shared" si="121"/>
        <v>0.84999999282213845</v>
      </c>
      <c r="W190" s="40"/>
      <c r="X190" s="90">
        <v>0</v>
      </c>
      <c r="Y190" s="90">
        <v>705882.3529411765</v>
      </c>
      <c r="Z190" s="90">
        <v>1882352.9411764706</v>
      </c>
      <c r="AA190" s="90">
        <v>7500000</v>
      </c>
      <c r="AB190" s="90">
        <v>10426735.676470589</v>
      </c>
      <c r="AC190" s="90">
        <v>10426735.676470589</v>
      </c>
      <c r="AD190" s="90">
        <v>7926735.676470588</v>
      </c>
      <c r="AE190" s="90">
        <v>2785309.0329684298</v>
      </c>
      <c r="AF190" s="27">
        <f t="shared" si="126"/>
        <v>41653751.356497847</v>
      </c>
      <c r="AG190" s="27">
        <f t="shared" si="114"/>
        <v>0</v>
      </c>
      <c r="AH190" s="27">
        <f t="shared" si="122"/>
        <v>0</v>
      </c>
      <c r="AI190" s="27">
        <f t="shared" si="123"/>
        <v>705882.3529411765</v>
      </c>
      <c r="AJ190" s="27">
        <f t="shared" si="115"/>
        <v>2588235.2941176472</v>
      </c>
      <c r="AK190" s="27">
        <f t="shared" si="116"/>
        <v>10088235.294117648</v>
      </c>
      <c r="AL190" s="27">
        <f t="shared" si="117"/>
        <v>20514970.970588237</v>
      </c>
      <c r="AM190" s="27">
        <f t="shared" si="118"/>
        <v>30941706.647058826</v>
      </c>
      <c r="AN190" s="27">
        <f t="shared" si="119"/>
        <v>38868442.323529415</v>
      </c>
      <c r="AO190" s="27">
        <f t="shared" si="120"/>
        <v>41653751.356497847</v>
      </c>
      <c r="AP190" s="91">
        <v>0.29106191834965883</v>
      </c>
      <c r="AQ190" s="91">
        <v>0.40436315825710356</v>
      </c>
      <c r="AR190" s="91">
        <v>0.60650226896698989</v>
      </c>
      <c r="AS190" s="91">
        <v>0.65733521485301716</v>
      </c>
      <c r="AT190" s="91">
        <v>0.75490697908230242</v>
      </c>
      <c r="AU190" s="91">
        <v>0.81219440508640406</v>
      </c>
      <c r="AV190" s="30">
        <v>0</v>
      </c>
      <c r="AW190" s="30">
        <v>0</v>
      </c>
      <c r="AX190" s="27">
        <f t="shared" si="101"/>
        <v>205455.47177622977</v>
      </c>
      <c r="AY190" s="27">
        <f t="shared" si="102"/>
        <v>1046586.9978419151</v>
      </c>
      <c r="AZ190" s="27">
        <f t="shared" si="103"/>
        <v>6118537.5957552223</v>
      </c>
      <c r="BA190" s="27">
        <f t="shared" si="104"/>
        <v>13485212.850655029</v>
      </c>
      <c r="BB190" s="27">
        <f t="shared" si="105"/>
        <v>23358110.292581975</v>
      </c>
      <c r="BC190" s="27">
        <f t="shared" si="106"/>
        <v>31568731.389594182</v>
      </c>
      <c r="BD190" s="27">
        <f t="shared" si="113"/>
        <v>35525901</v>
      </c>
      <c r="BM190" s="42"/>
      <c r="BN190" s="42"/>
      <c r="BO190" s="42"/>
      <c r="BP190" s="42"/>
      <c r="BQ190" s="42"/>
      <c r="BR190" s="42"/>
      <c r="BS190" s="42"/>
    </row>
    <row r="191" spans="1:71" ht="24.95" customHeight="1" x14ac:dyDescent="0.2">
      <c r="A191" s="1" t="s">
        <v>965</v>
      </c>
      <c r="B191" s="1">
        <v>4</v>
      </c>
      <c r="C191" s="7" t="s">
        <v>59</v>
      </c>
      <c r="D191" s="4" t="s">
        <v>82</v>
      </c>
      <c r="E191" s="7" t="s">
        <v>239</v>
      </c>
      <c r="F191" s="4" t="s">
        <v>240</v>
      </c>
      <c r="G191" s="4" t="s">
        <v>674</v>
      </c>
      <c r="H191" s="4" t="s">
        <v>675</v>
      </c>
      <c r="I191" s="4" t="s">
        <v>676</v>
      </c>
      <c r="J191" s="1" t="s">
        <v>388</v>
      </c>
      <c r="K191" s="4" t="s">
        <v>389</v>
      </c>
      <c r="L191" s="4" t="str">
        <f t="shared" si="124"/>
        <v>4.3.6.8.IKT sistēmu modernizācija labākas bērnu tiesību aizsardzības sistēmas nodrošināšanai</v>
      </c>
      <c r="M191" s="4" t="s">
        <v>853</v>
      </c>
      <c r="N191" s="4" t="s">
        <v>854</v>
      </c>
      <c r="O191" s="4" t="s">
        <v>855</v>
      </c>
      <c r="P191" s="5" t="s">
        <v>42</v>
      </c>
      <c r="Q191" s="5" t="str">
        <f t="shared" si="125"/>
        <v>4.3.6.8._</v>
      </c>
      <c r="R191" s="1" t="s">
        <v>991</v>
      </c>
      <c r="S191" s="13">
        <v>3697500</v>
      </c>
      <c r="T191" s="13">
        <v>4350000</v>
      </c>
      <c r="U191" s="13">
        <v>652500</v>
      </c>
      <c r="V191" s="50">
        <f t="shared" si="121"/>
        <v>0.85</v>
      </c>
      <c r="W191" s="40"/>
      <c r="X191" s="90">
        <v>0</v>
      </c>
      <c r="Y191" s="90">
        <v>58823.529411764706</v>
      </c>
      <c r="Z191" s="90">
        <v>941176.4705882353</v>
      </c>
      <c r="AA191" s="90">
        <v>1000000</v>
      </c>
      <c r="AB191" s="90">
        <v>1300000</v>
      </c>
      <c r="AC191" s="90">
        <v>450000</v>
      </c>
      <c r="AD191" s="90">
        <v>300000</v>
      </c>
      <c r="AE191" s="90">
        <v>285503.30547724402</v>
      </c>
      <c r="AF191" s="27">
        <f t="shared" si="126"/>
        <v>4335503.3054772438</v>
      </c>
      <c r="AG191" s="27">
        <f t="shared" si="114"/>
        <v>0</v>
      </c>
      <c r="AH191" s="27">
        <f t="shared" si="122"/>
        <v>0</v>
      </c>
      <c r="AI191" s="27">
        <f t="shared" si="123"/>
        <v>58823.529411764706</v>
      </c>
      <c r="AJ191" s="27">
        <f t="shared" si="115"/>
        <v>1000000</v>
      </c>
      <c r="AK191" s="27">
        <f t="shared" si="116"/>
        <v>2000000</v>
      </c>
      <c r="AL191" s="27">
        <f t="shared" si="117"/>
        <v>3300000</v>
      </c>
      <c r="AM191" s="27">
        <f t="shared" si="118"/>
        <v>3750000</v>
      </c>
      <c r="AN191" s="27">
        <f t="shared" si="119"/>
        <v>4050000</v>
      </c>
      <c r="AO191" s="27">
        <f t="shared" si="120"/>
        <v>4335503.3054772438</v>
      </c>
      <c r="AP191" s="91">
        <v>0.29106191834965883</v>
      </c>
      <c r="AQ191" s="91">
        <v>0.40436315825710356</v>
      </c>
      <c r="AR191" s="91">
        <v>0.60650226896698989</v>
      </c>
      <c r="AS191" s="91">
        <v>0.65733521485301716</v>
      </c>
      <c r="AT191" s="91">
        <v>0.75490697908230242</v>
      </c>
      <c r="AU191" s="91">
        <v>0.81219440508640406</v>
      </c>
      <c r="AV191" s="30">
        <v>0</v>
      </c>
      <c r="AW191" s="30">
        <v>0</v>
      </c>
      <c r="AX191" s="27">
        <f t="shared" si="101"/>
        <v>17121.289314685815</v>
      </c>
      <c r="AY191" s="27">
        <f t="shared" si="102"/>
        <v>404363.15825710358</v>
      </c>
      <c r="AZ191" s="27">
        <f t="shared" si="103"/>
        <v>1213004.5379339799</v>
      </c>
      <c r="BA191" s="27">
        <f t="shared" si="104"/>
        <v>2169206.2090149568</v>
      </c>
      <c r="BB191" s="27">
        <f t="shared" si="105"/>
        <v>2830901.1715586339</v>
      </c>
      <c r="BC191" s="27">
        <f t="shared" si="106"/>
        <v>3289387.3405999364</v>
      </c>
      <c r="BD191" s="27">
        <f t="shared" si="113"/>
        <v>3697500</v>
      </c>
      <c r="BM191" s="42"/>
      <c r="BN191" s="42"/>
      <c r="BO191" s="42"/>
      <c r="BP191" s="42"/>
      <c r="BQ191" s="42"/>
      <c r="BR191" s="42"/>
      <c r="BS191" s="42"/>
    </row>
    <row r="192" spans="1:71" ht="24.95" customHeight="1" x14ac:dyDescent="0.2">
      <c r="A192" s="1" t="s">
        <v>965</v>
      </c>
      <c r="B192" s="1">
        <v>4</v>
      </c>
      <c r="C192" s="7" t="s">
        <v>59</v>
      </c>
      <c r="D192" s="4" t="s">
        <v>82</v>
      </c>
      <c r="E192" s="7" t="s">
        <v>239</v>
      </c>
      <c r="F192" s="4" t="s">
        <v>240</v>
      </c>
      <c r="G192" s="4" t="s">
        <v>674</v>
      </c>
      <c r="H192" s="4" t="s">
        <v>675</v>
      </c>
      <c r="I192" s="4" t="s">
        <v>676</v>
      </c>
      <c r="J192" s="1" t="s">
        <v>390</v>
      </c>
      <c r="K192" s="4" t="s">
        <v>391</v>
      </c>
      <c r="L192" s="4" t="str">
        <f t="shared" si="124"/>
        <v xml:space="preserve">4.3.6.9.Ģimenei draudzīgas vides un sabiedrības veidošana un intervences psiholoģiskā un emocionālā noturīguma veicināšanai </v>
      </c>
      <c r="M192" s="4" t="s">
        <v>856</v>
      </c>
      <c r="N192" s="4" t="s">
        <v>857</v>
      </c>
      <c r="O192" s="4" t="s">
        <v>858</v>
      </c>
      <c r="P192" s="5" t="s">
        <v>42</v>
      </c>
      <c r="Q192" s="5" t="str">
        <f t="shared" si="125"/>
        <v>4.3.6.9._</v>
      </c>
      <c r="R192" s="1" t="s">
        <v>991</v>
      </c>
      <c r="S192" s="13">
        <v>12941250</v>
      </c>
      <c r="T192" s="13">
        <v>15225000</v>
      </c>
      <c r="U192" s="13">
        <v>2283750</v>
      </c>
      <c r="V192" s="50">
        <f t="shared" si="121"/>
        <v>0.85</v>
      </c>
      <c r="W192" s="40"/>
      <c r="X192" s="90">
        <v>0</v>
      </c>
      <c r="Y192" s="90">
        <v>235294.11764705883</v>
      </c>
      <c r="Z192" s="90">
        <v>1411764.705882353</v>
      </c>
      <c r="AA192" s="90">
        <v>3000000</v>
      </c>
      <c r="AB192" s="90">
        <v>3913235.2941176472</v>
      </c>
      <c r="AC192" s="90">
        <v>3913235.2941176472</v>
      </c>
      <c r="AD192" s="90">
        <v>1838235.2941176472</v>
      </c>
      <c r="AE192" s="90">
        <v>869105.65049690497</v>
      </c>
      <c r="AF192" s="27">
        <f t="shared" si="126"/>
        <v>15180870.356379261</v>
      </c>
      <c r="AG192" s="27">
        <f t="shared" si="114"/>
        <v>0</v>
      </c>
      <c r="AH192" s="27">
        <f t="shared" si="122"/>
        <v>0</v>
      </c>
      <c r="AI192" s="27">
        <f t="shared" si="123"/>
        <v>235294.11764705883</v>
      </c>
      <c r="AJ192" s="27">
        <f t="shared" si="115"/>
        <v>1647058.8235294118</v>
      </c>
      <c r="AK192" s="27">
        <f t="shared" si="116"/>
        <v>4647058.823529412</v>
      </c>
      <c r="AL192" s="27">
        <f t="shared" si="117"/>
        <v>8560294.1176470593</v>
      </c>
      <c r="AM192" s="27">
        <f t="shared" si="118"/>
        <v>12473529.411764707</v>
      </c>
      <c r="AN192" s="27">
        <f t="shared" si="119"/>
        <v>14311764.705882356</v>
      </c>
      <c r="AO192" s="27">
        <f t="shared" si="120"/>
        <v>15180870.356379261</v>
      </c>
      <c r="AP192" s="91">
        <v>0.29106191834965883</v>
      </c>
      <c r="AQ192" s="91">
        <v>0.40436315825710356</v>
      </c>
      <c r="AR192" s="91">
        <v>0.60650226896698989</v>
      </c>
      <c r="AS192" s="91">
        <v>0.65733521485301716</v>
      </c>
      <c r="AT192" s="91">
        <v>0.75490697908230242</v>
      </c>
      <c r="AU192" s="91">
        <v>0.81219440508640406</v>
      </c>
      <c r="AV192" s="30">
        <v>0</v>
      </c>
      <c r="AW192" s="30">
        <v>0</v>
      </c>
      <c r="AX192" s="27">
        <f t="shared" si="101"/>
        <v>68485.15725874326</v>
      </c>
      <c r="AY192" s="27">
        <f t="shared" si="102"/>
        <v>666009.9077175823</v>
      </c>
      <c r="AZ192" s="27">
        <f t="shared" si="103"/>
        <v>2818451.7204936589</v>
      </c>
      <c r="BA192" s="27">
        <f t="shared" si="104"/>
        <v>5626982.7730285488</v>
      </c>
      <c r="BB192" s="27">
        <f t="shared" si="105"/>
        <v>9416354.4067295436</v>
      </c>
      <c r="BC192" s="27">
        <f t="shared" si="106"/>
        <v>11623935.221030714</v>
      </c>
      <c r="BD192" s="27">
        <f t="shared" si="113"/>
        <v>12941250</v>
      </c>
      <c r="BM192" s="42"/>
      <c r="BN192" s="42"/>
      <c r="BO192" s="42"/>
      <c r="BP192" s="42"/>
      <c r="BQ192" s="42"/>
      <c r="BR192" s="42"/>
      <c r="BS192" s="42"/>
    </row>
    <row r="193" spans="1:71" ht="24.95" customHeight="1" x14ac:dyDescent="0.2">
      <c r="A193" s="1" t="s">
        <v>956</v>
      </c>
      <c r="B193" s="1">
        <v>4</v>
      </c>
      <c r="C193" s="7" t="s">
        <v>251</v>
      </c>
      <c r="D193" s="4" t="s">
        <v>252</v>
      </c>
      <c r="E193" s="7" t="s">
        <v>253</v>
      </c>
      <c r="F193" s="4" t="s">
        <v>254</v>
      </c>
      <c r="G193" s="4" t="s">
        <v>677</v>
      </c>
      <c r="H193" s="4" t="s">
        <v>252</v>
      </c>
      <c r="I193" s="4" t="s">
        <v>678</v>
      </c>
      <c r="J193" s="1" t="s">
        <v>255</v>
      </c>
      <c r="K193" s="4" t="s">
        <v>256</v>
      </c>
      <c r="L193" s="4" t="str">
        <f t="shared" si="124"/>
        <v>4.4.1.1.Atbalsts jaunām pieejām sabiedrībā balstītu sociālo pakalpojumu sniegšanā (inovācijas)</v>
      </c>
      <c r="M193" s="4" t="s">
        <v>728</v>
      </c>
      <c r="N193" s="4" t="s">
        <v>729</v>
      </c>
      <c r="O193" s="4" t="s">
        <v>730</v>
      </c>
      <c r="P193" s="5" t="s">
        <v>42</v>
      </c>
      <c r="Q193" s="5" t="str">
        <f t="shared" si="125"/>
        <v>4.4.1.1._</v>
      </c>
      <c r="R193" s="1" t="s">
        <v>991</v>
      </c>
      <c r="S193" s="13">
        <v>12750000</v>
      </c>
      <c r="T193" s="13">
        <v>15000000</v>
      </c>
      <c r="U193" s="13">
        <v>2250000</v>
      </c>
      <c r="V193" s="50">
        <f t="shared" si="121"/>
        <v>0.85</v>
      </c>
      <c r="W193" s="40"/>
      <c r="X193" s="90">
        <v>150000</v>
      </c>
      <c r="Y193" s="90">
        <v>750000</v>
      </c>
      <c r="Z193" s="90">
        <v>3000000</v>
      </c>
      <c r="AA193" s="90">
        <v>4500000</v>
      </c>
      <c r="AB193" s="90">
        <v>3450000</v>
      </c>
      <c r="AC193" s="90">
        <v>2400000</v>
      </c>
      <c r="AD193" s="90">
        <v>750000</v>
      </c>
      <c r="AE193" s="90">
        <v>0</v>
      </c>
      <c r="AF193" s="27">
        <f t="shared" si="126"/>
        <v>15000000</v>
      </c>
      <c r="AG193" s="27">
        <f t="shared" si="114"/>
        <v>0</v>
      </c>
      <c r="AH193" s="27">
        <f t="shared" si="122"/>
        <v>150000</v>
      </c>
      <c r="AI193" s="27">
        <f t="shared" si="123"/>
        <v>900000</v>
      </c>
      <c r="AJ193" s="27">
        <f t="shared" si="115"/>
        <v>3900000</v>
      </c>
      <c r="AK193" s="27">
        <f t="shared" si="116"/>
        <v>8400000</v>
      </c>
      <c r="AL193" s="27">
        <f t="shared" si="117"/>
        <v>11850000</v>
      </c>
      <c r="AM193" s="27">
        <f t="shared" si="118"/>
        <v>14250000</v>
      </c>
      <c r="AN193" s="27">
        <f t="shared" si="119"/>
        <v>15000000</v>
      </c>
      <c r="AO193" s="27">
        <f t="shared" si="120"/>
        <v>15000000</v>
      </c>
      <c r="AP193" s="91">
        <v>0.29106191834965883</v>
      </c>
      <c r="AQ193" s="91">
        <v>0.40436315825710356</v>
      </c>
      <c r="AR193" s="91">
        <v>0.60650226896698989</v>
      </c>
      <c r="AS193" s="91">
        <v>0.65733521485301716</v>
      </c>
      <c r="AT193" s="91">
        <v>0.75490697908230242</v>
      </c>
      <c r="AU193" s="91">
        <v>0.81219440508640406</v>
      </c>
      <c r="AV193" s="30">
        <v>0</v>
      </c>
      <c r="AW193" s="30">
        <v>0</v>
      </c>
      <c r="AX193" s="27">
        <f t="shared" si="101"/>
        <v>261955.72651469294</v>
      </c>
      <c r="AY193" s="27">
        <f t="shared" si="102"/>
        <v>1577016.3172027038</v>
      </c>
      <c r="AZ193" s="27">
        <f t="shared" si="103"/>
        <v>5094619.0593227148</v>
      </c>
      <c r="BA193" s="27">
        <f t="shared" si="104"/>
        <v>7789422.2960082535</v>
      </c>
      <c r="BB193" s="27">
        <f t="shared" si="105"/>
        <v>10757424.45192281</v>
      </c>
      <c r="BC193" s="27">
        <f t="shared" si="106"/>
        <v>12182916.076296061</v>
      </c>
      <c r="BD193" s="27">
        <f t="shared" si="113"/>
        <v>12750000</v>
      </c>
      <c r="BM193" s="42"/>
      <c r="BN193" s="42"/>
      <c r="BO193" s="42"/>
      <c r="BP193" s="42"/>
      <c r="BQ193" s="42"/>
      <c r="BR193" s="42"/>
      <c r="BS193" s="42"/>
    </row>
    <row r="194" spans="1:71" ht="24.95" customHeight="1" x14ac:dyDescent="0.2">
      <c r="A194" s="1" t="s">
        <v>956</v>
      </c>
      <c r="B194" s="1">
        <v>4</v>
      </c>
      <c r="C194" s="7" t="s">
        <v>251</v>
      </c>
      <c r="D194" s="4" t="s">
        <v>252</v>
      </c>
      <c r="E194" s="7" t="s">
        <v>253</v>
      </c>
      <c r="F194" s="4" t="s">
        <v>254</v>
      </c>
      <c r="G194" s="4" t="s">
        <v>677</v>
      </c>
      <c r="H194" s="4" t="s">
        <v>252</v>
      </c>
      <c r="I194" s="4" t="s">
        <v>678</v>
      </c>
      <c r="J194" s="1" t="s">
        <v>257</v>
      </c>
      <c r="K194" s="4" t="s">
        <v>258</v>
      </c>
      <c r="L194" s="4" t="str">
        <f t="shared" si="124"/>
        <v xml:space="preserve">4.4.1.2.Izmēģinājumprojekts strapprofesionāļu komandas atbalsta sniegšanai nemotivētiem cilvēkiem ar garīga rakstura traucējumiem (18+)  </v>
      </c>
      <c r="M194" s="4" t="s">
        <v>731</v>
      </c>
      <c r="N194" s="4" t="s">
        <v>732</v>
      </c>
      <c r="O194" s="4" t="s">
        <v>733</v>
      </c>
      <c r="P194" s="5" t="s">
        <v>42</v>
      </c>
      <c r="Q194" s="5" t="str">
        <f t="shared" si="125"/>
        <v>4.4.1.2._</v>
      </c>
      <c r="R194" s="1" t="s">
        <v>991</v>
      </c>
      <c r="S194" s="13">
        <v>3400000</v>
      </c>
      <c r="T194" s="13">
        <v>4000000</v>
      </c>
      <c r="U194" s="13">
        <v>600000</v>
      </c>
      <c r="V194" s="50">
        <f t="shared" si="121"/>
        <v>0.85</v>
      </c>
      <c r="W194" s="40"/>
      <c r="X194" s="90"/>
      <c r="Y194" s="90">
        <v>40000</v>
      </c>
      <c r="Z194" s="90">
        <v>600000</v>
      </c>
      <c r="AA194" s="90">
        <v>1120000</v>
      </c>
      <c r="AB194" s="90">
        <v>1120000</v>
      </c>
      <c r="AC194" s="90">
        <v>1120000</v>
      </c>
      <c r="AD194" s="90"/>
      <c r="AE194" s="90">
        <v>0</v>
      </c>
      <c r="AF194" s="27">
        <f t="shared" si="126"/>
        <v>4000000</v>
      </c>
      <c r="AG194" s="27">
        <f t="shared" si="114"/>
        <v>0</v>
      </c>
      <c r="AH194" s="27">
        <f t="shared" si="122"/>
        <v>0</v>
      </c>
      <c r="AI194" s="27">
        <f t="shared" si="123"/>
        <v>40000</v>
      </c>
      <c r="AJ194" s="27">
        <f t="shared" si="115"/>
        <v>640000</v>
      </c>
      <c r="AK194" s="27">
        <f t="shared" si="116"/>
        <v>1760000</v>
      </c>
      <c r="AL194" s="27">
        <f t="shared" si="117"/>
        <v>2880000</v>
      </c>
      <c r="AM194" s="27">
        <f t="shared" si="118"/>
        <v>4000000</v>
      </c>
      <c r="AN194" s="27">
        <f t="shared" si="119"/>
        <v>4000000</v>
      </c>
      <c r="AO194" s="27">
        <f t="shared" si="120"/>
        <v>4000000</v>
      </c>
      <c r="AP194" s="91">
        <v>0.29106191834965883</v>
      </c>
      <c r="AQ194" s="91">
        <v>0.40436315825710356</v>
      </c>
      <c r="AR194" s="91">
        <v>0.60650226896698989</v>
      </c>
      <c r="AS194" s="91">
        <v>0.65733521485301716</v>
      </c>
      <c r="AT194" s="91">
        <v>0.75490697908230242</v>
      </c>
      <c r="AU194" s="91">
        <v>0.81219440508640406</v>
      </c>
      <c r="AV194" s="30">
        <v>0</v>
      </c>
      <c r="AW194" s="30">
        <v>0</v>
      </c>
      <c r="AX194" s="27">
        <f t="shared" si="101"/>
        <v>11642.476733986354</v>
      </c>
      <c r="AY194" s="27">
        <f t="shared" si="102"/>
        <v>258792.42128454629</v>
      </c>
      <c r="AZ194" s="27">
        <f t="shared" si="103"/>
        <v>1067443.9933819021</v>
      </c>
      <c r="BA194" s="27">
        <f t="shared" si="104"/>
        <v>1893125.4187766893</v>
      </c>
      <c r="BB194" s="27">
        <f t="shared" si="105"/>
        <v>3019627.9163292097</v>
      </c>
      <c r="BC194" s="27">
        <f t="shared" si="106"/>
        <v>3248777.6203456162</v>
      </c>
      <c r="BD194" s="27">
        <f t="shared" si="113"/>
        <v>3400000</v>
      </c>
      <c r="BM194" s="42"/>
      <c r="BN194" s="42"/>
      <c r="BO194" s="42"/>
      <c r="BP194" s="42"/>
      <c r="BQ194" s="42"/>
      <c r="BR194" s="42"/>
      <c r="BS194" s="42"/>
    </row>
    <row r="195" spans="1:71" ht="24.95" customHeight="1" x14ac:dyDescent="0.2">
      <c r="A195" s="1" t="s">
        <v>964</v>
      </c>
      <c r="B195" s="1">
        <v>5</v>
      </c>
      <c r="C195" s="7" t="s">
        <v>190</v>
      </c>
      <c r="D195" s="5" t="s">
        <v>191</v>
      </c>
      <c r="E195" s="7" t="s">
        <v>192</v>
      </c>
      <c r="F195" s="4" t="s">
        <v>193</v>
      </c>
      <c r="G195" s="4" t="s">
        <v>794</v>
      </c>
      <c r="H195" s="4" t="s">
        <v>649</v>
      </c>
      <c r="I195" s="4" t="s">
        <v>650</v>
      </c>
      <c r="J195" s="10" t="s">
        <v>362</v>
      </c>
      <c r="K195" s="4" t="s">
        <v>363</v>
      </c>
      <c r="L195" s="4" t="str">
        <f t="shared" si="124"/>
        <v xml:space="preserve">5.1.1.1.Infrastruktūra uzņēmējdarbības atbalstam </v>
      </c>
      <c r="M195" s="4" t="s">
        <v>828</v>
      </c>
      <c r="N195" s="4" t="s">
        <v>829</v>
      </c>
      <c r="O195" s="4" t="s">
        <v>830</v>
      </c>
      <c r="P195" s="5">
        <v>1</v>
      </c>
      <c r="Q195" s="5" t="str">
        <f t="shared" si="125"/>
        <v>5.1.1.1.1</v>
      </c>
      <c r="R195" s="1" t="s">
        <v>43</v>
      </c>
      <c r="S195" s="13">
        <v>39933000</v>
      </c>
      <c r="T195" s="13">
        <v>46980000</v>
      </c>
      <c r="U195" s="13">
        <v>7047000</v>
      </c>
      <c r="V195" s="50">
        <f t="shared" si="121"/>
        <v>0.85</v>
      </c>
      <c r="W195" s="40"/>
      <c r="X195" s="90">
        <v>0</v>
      </c>
      <c r="Y195" s="90">
        <v>0</v>
      </c>
      <c r="Z195" s="90">
        <v>11979900</v>
      </c>
      <c r="AA195" s="90">
        <v>7986600</v>
      </c>
      <c r="AB195" s="90">
        <v>7986600</v>
      </c>
      <c r="AC195" s="90">
        <v>7986600</v>
      </c>
      <c r="AD195" s="90">
        <v>3993300</v>
      </c>
      <c r="AE195" s="90">
        <v>0</v>
      </c>
      <c r="AF195" s="27">
        <f t="shared" si="126"/>
        <v>39933000</v>
      </c>
      <c r="AG195" s="27">
        <f t="shared" si="114"/>
        <v>0</v>
      </c>
      <c r="AH195" s="27">
        <f t="shared" si="122"/>
        <v>0</v>
      </c>
      <c r="AI195" s="27">
        <f t="shared" si="123"/>
        <v>0</v>
      </c>
      <c r="AJ195" s="27">
        <f t="shared" si="115"/>
        <v>11979900</v>
      </c>
      <c r="AK195" s="27">
        <f t="shared" si="116"/>
        <v>19966500</v>
      </c>
      <c r="AL195" s="27">
        <f t="shared" si="117"/>
        <v>27953100</v>
      </c>
      <c r="AM195" s="27">
        <f t="shared" si="118"/>
        <v>35939700</v>
      </c>
      <c r="AN195" s="27">
        <f t="shared" si="119"/>
        <v>39933000</v>
      </c>
      <c r="AO195" s="27">
        <f t="shared" si="120"/>
        <v>39933000</v>
      </c>
      <c r="AP195" s="91">
        <f t="shared" ref="AP195:AP200" si="127">S195/AF195</f>
        <v>1</v>
      </c>
      <c r="AQ195" s="91">
        <f t="shared" ref="AQ195:AQ200" si="128">S195/AF195</f>
        <v>1</v>
      </c>
      <c r="AR195" s="91">
        <f t="shared" ref="AR195:AR200" si="129">S195/AF195</f>
        <v>1</v>
      </c>
      <c r="AS195" s="91">
        <f t="shared" ref="AS195:AS200" si="130">S195/AF195</f>
        <v>1</v>
      </c>
      <c r="AT195" s="91">
        <f t="shared" ref="AT195:AT200" si="131">S195/AF195</f>
        <v>1</v>
      </c>
      <c r="AU195" s="91">
        <f t="shared" ref="AU195:AU200" si="132">S195/AF195</f>
        <v>1</v>
      </c>
      <c r="AV195" s="30">
        <v>0</v>
      </c>
      <c r="AW195" s="30">
        <v>0</v>
      </c>
      <c r="AX195" s="27">
        <f t="shared" si="101"/>
        <v>0</v>
      </c>
      <c r="AY195" s="27">
        <f t="shared" si="102"/>
        <v>11979900</v>
      </c>
      <c r="AZ195" s="27">
        <f t="shared" si="103"/>
        <v>19966500</v>
      </c>
      <c r="BA195" s="27">
        <f t="shared" si="104"/>
        <v>27953100</v>
      </c>
      <c r="BB195" s="27">
        <f t="shared" si="105"/>
        <v>35939700</v>
      </c>
      <c r="BC195" s="27">
        <f t="shared" si="106"/>
        <v>39933000</v>
      </c>
      <c r="BD195" s="27">
        <f t="shared" si="113"/>
        <v>39933000</v>
      </c>
      <c r="BM195" s="42"/>
      <c r="BN195" s="42"/>
      <c r="BO195" s="42"/>
      <c r="BP195" s="42"/>
      <c r="BQ195" s="42"/>
      <c r="BR195" s="42"/>
      <c r="BS195" s="42"/>
    </row>
    <row r="196" spans="1:71" ht="24.95" customHeight="1" x14ac:dyDescent="0.2">
      <c r="A196" s="1" t="s">
        <v>964</v>
      </c>
      <c r="B196" s="1">
        <v>5</v>
      </c>
      <c r="C196" s="7" t="s">
        <v>190</v>
      </c>
      <c r="D196" s="5" t="s">
        <v>191</v>
      </c>
      <c r="E196" s="7" t="s">
        <v>192</v>
      </c>
      <c r="F196" s="4" t="s">
        <v>193</v>
      </c>
      <c r="G196" s="4" t="s">
        <v>648</v>
      </c>
      <c r="H196" s="4" t="s">
        <v>649</v>
      </c>
      <c r="I196" s="4" t="s">
        <v>650</v>
      </c>
      <c r="J196" s="10" t="s">
        <v>362</v>
      </c>
      <c r="K196" s="4" t="s">
        <v>363</v>
      </c>
      <c r="L196" s="4" t="str">
        <f t="shared" si="124"/>
        <v xml:space="preserve">5.1.1.1.Infrastruktūra uzņēmējdarbības atbalstam </v>
      </c>
      <c r="M196" s="4" t="s">
        <v>828</v>
      </c>
      <c r="N196" s="4" t="s">
        <v>829</v>
      </c>
      <c r="O196" s="4" t="s">
        <v>830</v>
      </c>
      <c r="P196" s="5">
        <v>2</v>
      </c>
      <c r="Q196" s="5" t="str">
        <f t="shared" si="125"/>
        <v>5.1.1.1.2</v>
      </c>
      <c r="R196" s="1" t="s">
        <v>43</v>
      </c>
      <c r="S196" s="13">
        <v>65940867</v>
      </c>
      <c r="T196" s="13">
        <v>77577491</v>
      </c>
      <c r="U196" s="13">
        <v>11636624</v>
      </c>
      <c r="V196" s="50">
        <f t="shared" si="121"/>
        <v>0.84999999548838201</v>
      </c>
      <c r="W196" s="40"/>
      <c r="X196" s="90">
        <v>0</v>
      </c>
      <c r="Y196" s="90">
        <v>0</v>
      </c>
      <c r="Z196" s="90">
        <v>8572311</v>
      </c>
      <c r="AA196" s="90">
        <v>13188173.4</v>
      </c>
      <c r="AB196" s="90">
        <v>13188173.827500002</v>
      </c>
      <c r="AC196" s="90">
        <v>13188173.827500002</v>
      </c>
      <c r="AD196" s="90">
        <v>13188173.827500002</v>
      </c>
      <c r="AE196" s="90">
        <v>3692677.7642200999</v>
      </c>
      <c r="AF196" s="27">
        <f t="shared" si="126"/>
        <v>65017683.646720096</v>
      </c>
      <c r="AG196" s="27">
        <f t="shared" si="114"/>
        <v>0</v>
      </c>
      <c r="AH196" s="27">
        <f t="shared" si="122"/>
        <v>0</v>
      </c>
      <c r="AI196" s="27">
        <f t="shared" si="123"/>
        <v>0</v>
      </c>
      <c r="AJ196" s="27">
        <f t="shared" si="115"/>
        <v>8572311</v>
      </c>
      <c r="AK196" s="27">
        <f t="shared" si="116"/>
        <v>21760484.399999999</v>
      </c>
      <c r="AL196" s="27">
        <f t="shared" si="117"/>
        <v>34948658.227499999</v>
      </c>
      <c r="AM196" s="27">
        <f t="shared" si="118"/>
        <v>48136832.055</v>
      </c>
      <c r="AN196" s="27">
        <f t="shared" si="119"/>
        <v>61325005.8825</v>
      </c>
      <c r="AO196" s="27">
        <f t="shared" si="120"/>
        <v>65017683.646720096</v>
      </c>
      <c r="AP196" s="91">
        <f t="shared" si="127"/>
        <v>1.0141989579065307</v>
      </c>
      <c r="AQ196" s="91">
        <f t="shared" si="128"/>
        <v>1.0141989579065307</v>
      </c>
      <c r="AR196" s="91">
        <f t="shared" si="129"/>
        <v>1.0141989579065307</v>
      </c>
      <c r="AS196" s="91">
        <f t="shared" si="130"/>
        <v>1.0141989579065307</v>
      </c>
      <c r="AT196" s="91">
        <f t="shared" si="131"/>
        <v>1.0141989579065307</v>
      </c>
      <c r="AU196" s="91">
        <f t="shared" si="132"/>
        <v>1.0141989579065307</v>
      </c>
      <c r="AV196" s="30">
        <v>0</v>
      </c>
      <c r="AW196" s="30">
        <v>0</v>
      </c>
      <c r="AX196" s="27">
        <f t="shared" si="101"/>
        <v>0</v>
      </c>
      <c r="AY196" s="27">
        <f t="shared" si="102"/>
        <v>8694028.8830506895</v>
      </c>
      <c r="AZ196" s="27">
        <f t="shared" si="103"/>
        <v>22069460.602021318</v>
      </c>
      <c r="BA196" s="27">
        <f t="shared" si="104"/>
        <v>35444892.754561998</v>
      </c>
      <c r="BB196" s="27">
        <f t="shared" si="105"/>
        <v>48820324.907102682</v>
      </c>
      <c r="BC196" s="27">
        <f t="shared" si="106"/>
        <v>62195757.059643365</v>
      </c>
      <c r="BD196" s="27">
        <f t="shared" si="113"/>
        <v>65940867</v>
      </c>
      <c r="BM196" s="42"/>
      <c r="BN196" s="42"/>
      <c r="BO196" s="42"/>
      <c r="BP196" s="42"/>
      <c r="BQ196" s="42"/>
      <c r="BR196" s="42"/>
      <c r="BS196" s="42"/>
    </row>
    <row r="197" spans="1:71" ht="24.95" customHeight="1" x14ac:dyDescent="0.2">
      <c r="A197" s="1" t="s">
        <v>964</v>
      </c>
      <c r="B197" s="1">
        <v>5</v>
      </c>
      <c r="C197" s="7" t="s">
        <v>190</v>
      </c>
      <c r="D197" s="5" t="s">
        <v>191</v>
      </c>
      <c r="E197" s="7" t="s">
        <v>192</v>
      </c>
      <c r="F197" s="4" t="s">
        <v>193</v>
      </c>
      <c r="G197" s="4" t="s">
        <v>648</v>
      </c>
      <c r="H197" s="4" t="s">
        <v>649</v>
      </c>
      <c r="I197" s="4" t="s">
        <v>650</v>
      </c>
      <c r="J197" s="10" t="s">
        <v>362</v>
      </c>
      <c r="K197" s="4" t="s">
        <v>363</v>
      </c>
      <c r="L197" s="4" t="str">
        <f t="shared" si="124"/>
        <v xml:space="preserve">5.1.1.1.Infrastruktūra uzņēmējdarbības atbalstam </v>
      </c>
      <c r="M197" s="4" t="s">
        <v>828</v>
      </c>
      <c r="N197" s="4" t="s">
        <v>829</v>
      </c>
      <c r="O197" s="4" t="s">
        <v>830</v>
      </c>
      <c r="P197" s="5">
        <v>3</v>
      </c>
      <c r="Q197" s="5" t="str">
        <f t="shared" si="125"/>
        <v>5.1.1.1.3</v>
      </c>
      <c r="R197" s="1" t="s">
        <v>43</v>
      </c>
      <c r="S197" s="13">
        <v>27236133</v>
      </c>
      <c r="T197" s="13">
        <v>32042510</v>
      </c>
      <c r="U197" s="13">
        <v>4806377</v>
      </c>
      <c r="V197" s="50">
        <f t="shared" si="121"/>
        <v>0.84999998439572932</v>
      </c>
      <c r="W197" s="40"/>
      <c r="X197" s="90">
        <v>0</v>
      </c>
      <c r="Y197" s="90">
        <v>0</v>
      </c>
      <c r="Z197" s="90">
        <v>0</v>
      </c>
      <c r="AA197" s="90">
        <v>0</v>
      </c>
      <c r="AB197" s="90">
        <v>4085419.9499999997</v>
      </c>
      <c r="AC197" s="90">
        <v>8170839.8999999994</v>
      </c>
      <c r="AD197" s="90">
        <v>8170839.8999999994</v>
      </c>
      <c r="AE197" s="90">
        <v>5447210.1820360497</v>
      </c>
      <c r="AF197" s="27">
        <f t="shared" si="126"/>
        <v>25874309.93203605</v>
      </c>
      <c r="AG197" s="27">
        <f t="shared" si="114"/>
        <v>0</v>
      </c>
      <c r="AH197" s="27">
        <f t="shared" si="122"/>
        <v>0</v>
      </c>
      <c r="AI197" s="27">
        <f t="shared" si="123"/>
        <v>0</v>
      </c>
      <c r="AJ197" s="27">
        <f t="shared" si="115"/>
        <v>0</v>
      </c>
      <c r="AK197" s="27">
        <f t="shared" si="116"/>
        <v>0</v>
      </c>
      <c r="AL197" s="27">
        <f t="shared" si="117"/>
        <v>4085419.9499999997</v>
      </c>
      <c r="AM197" s="27">
        <f t="shared" si="118"/>
        <v>12256259.85</v>
      </c>
      <c r="AN197" s="27">
        <f t="shared" si="119"/>
        <v>20427099.75</v>
      </c>
      <c r="AO197" s="27">
        <f t="shared" si="120"/>
        <v>25874309.93203605</v>
      </c>
      <c r="AP197" s="91">
        <f>S197/AF197</f>
        <v>1.0526322468711646</v>
      </c>
      <c r="AQ197" s="91">
        <f t="shared" si="128"/>
        <v>1.0526322468711646</v>
      </c>
      <c r="AR197" s="91">
        <f t="shared" si="129"/>
        <v>1.0526322468711646</v>
      </c>
      <c r="AS197" s="91">
        <f t="shared" si="130"/>
        <v>1.0526322468711646</v>
      </c>
      <c r="AT197" s="91">
        <f t="shared" si="131"/>
        <v>1.0526322468711646</v>
      </c>
      <c r="AU197" s="91">
        <f t="shared" si="132"/>
        <v>1.0526322468711646</v>
      </c>
      <c r="AV197" s="30">
        <v>0</v>
      </c>
      <c r="AW197" s="30">
        <v>0</v>
      </c>
      <c r="AX197" s="27">
        <f t="shared" si="101"/>
        <v>0</v>
      </c>
      <c r="AY197" s="27">
        <f t="shared" si="102"/>
        <v>0</v>
      </c>
      <c r="AZ197" s="27">
        <f t="shared" si="103"/>
        <v>0</v>
      </c>
      <c r="BA197" s="27">
        <f t="shared" si="104"/>
        <v>4300444.781380781</v>
      </c>
      <c r="BB197" s="27">
        <f t="shared" si="105"/>
        <v>12901334.344142342</v>
      </c>
      <c r="BC197" s="27">
        <f t="shared" si="106"/>
        <v>21502223.906903904</v>
      </c>
      <c r="BD197" s="27">
        <f t="shared" si="113"/>
        <v>27236133</v>
      </c>
      <c r="BM197" s="42"/>
      <c r="BN197" s="42"/>
      <c r="BO197" s="42"/>
      <c r="BP197" s="42"/>
      <c r="BQ197" s="42"/>
      <c r="BR197" s="42"/>
      <c r="BS197" s="42"/>
    </row>
    <row r="198" spans="1:71" ht="24.95" customHeight="1" x14ac:dyDescent="0.2">
      <c r="A198" s="1" t="s">
        <v>964</v>
      </c>
      <c r="B198" s="1">
        <v>5</v>
      </c>
      <c r="C198" s="7" t="s">
        <v>190</v>
      </c>
      <c r="D198" s="5" t="s">
        <v>191</v>
      </c>
      <c r="E198" s="7" t="s">
        <v>192</v>
      </c>
      <c r="F198" s="4" t="s">
        <v>193</v>
      </c>
      <c r="G198" s="4" t="s">
        <v>648</v>
      </c>
      <c r="H198" s="4" t="s">
        <v>649</v>
      </c>
      <c r="I198" s="4" t="s">
        <v>650</v>
      </c>
      <c r="J198" s="10" t="s">
        <v>364</v>
      </c>
      <c r="K198" s="4" t="s">
        <v>365</v>
      </c>
      <c r="L198" s="4" t="str">
        <f t="shared" si="124"/>
        <v>5.1.1.2.Pašvaldību un plānošanas reģionu kapacitātes uzlabošana</v>
      </c>
      <c r="M198" s="4" t="s">
        <v>930</v>
      </c>
      <c r="N198" s="4" t="s">
        <v>365</v>
      </c>
      <c r="O198" s="4" t="s">
        <v>994</v>
      </c>
      <c r="P198" s="5" t="s">
        <v>42</v>
      </c>
      <c r="Q198" s="5" t="str">
        <f t="shared" si="125"/>
        <v>5.1.1.2._</v>
      </c>
      <c r="R198" s="1" t="s">
        <v>43</v>
      </c>
      <c r="S198" s="13">
        <v>377295</v>
      </c>
      <c r="T198" s="13">
        <v>443877</v>
      </c>
      <c r="U198" s="13">
        <v>66582</v>
      </c>
      <c r="V198" s="50">
        <f t="shared" si="121"/>
        <v>0.84999898620563807</v>
      </c>
      <c r="W198" s="40"/>
      <c r="X198" s="90">
        <v>0</v>
      </c>
      <c r="Y198" s="90">
        <v>66582.352941176476</v>
      </c>
      <c r="Z198" s="90">
        <v>66582.352941176476</v>
      </c>
      <c r="AA198" s="90">
        <v>88775.400000000009</v>
      </c>
      <c r="AB198" s="90">
        <v>88774.998529411765</v>
      </c>
      <c r="AC198" s="90">
        <v>66581.148529411759</v>
      </c>
      <c r="AD198" s="90">
        <v>66581.148529411759</v>
      </c>
      <c r="AE198" s="90">
        <v>-0.40147058824368287</v>
      </c>
      <c r="AF198" s="27">
        <f t="shared" si="126"/>
        <v>443877.00000000006</v>
      </c>
      <c r="AG198" s="27">
        <f t="shared" si="114"/>
        <v>0</v>
      </c>
      <c r="AH198" s="27">
        <f t="shared" si="122"/>
        <v>0</v>
      </c>
      <c r="AI198" s="27">
        <f t="shared" si="123"/>
        <v>66582.352941176476</v>
      </c>
      <c r="AJ198" s="27">
        <f t="shared" si="115"/>
        <v>133164.70588235295</v>
      </c>
      <c r="AK198" s="27">
        <f t="shared" si="116"/>
        <v>221940.10588235297</v>
      </c>
      <c r="AL198" s="27">
        <f t="shared" si="117"/>
        <v>310715.10441176477</v>
      </c>
      <c r="AM198" s="27">
        <f t="shared" si="118"/>
        <v>377296.25294117653</v>
      </c>
      <c r="AN198" s="27">
        <f t="shared" si="119"/>
        <v>443877.40147058829</v>
      </c>
      <c r="AO198" s="27">
        <f t="shared" si="120"/>
        <v>443877.00000000006</v>
      </c>
      <c r="AP198" s="91">
        <f t="shared" si="127"/>
        <v>0.84999898620563796</v>
      </c>
      <c r="AQ198" s="91">
        <f t="shared" si="128"/>
        <v>0.84999898620563796</v>
      </c>
      <c r="AR198" s="91">
        <f t="shared" si="129"/>
        <v>0.84999898620563796</v>
      </c>
      <c r="AS198" s="91">
        <f t="shared" si="130"/>
        <v>0.84999898620563796</v>
      </c>
      <c r="AT198" s="91">
        <f t="shared" si="131"/>
        <v>0.84999898620563796</v>
      </c>
      <c r="AU198" s="91">
        <f t="shared" si="132"/>
        <v>0.84999898620563796</v>
      </c>
      <c r="AV198" s="30">
        <v>0</v>
      </c>
      <c r="AW198" s="30">
        <v>0</v>
      </c>
      <c r="AX198" s="27">
        <f t="shared" si="101"/>
        <v>56594.932499185983</v>
      </c>
      <c r="AY198" s="27">
        <f t="shared" si="102"/>
        <v>113189.86499837197</v>
      </c>
      <c r="AZ198" s="27">
        <f t="shared" si="103"/>
        <v>188648.86499837198</v>
      </c>
      <c r="BA198" s="27">
        <f t="shared" si="104"/>
        <v>264107.52374877903</v>
      </c>
      <c r="BB198" s="27">
        <f t="shared" si="105"/>
        <v>320701.43249918602</v>
      </c>
      <c r="BC198" s="27">
        <f t="shared" si="106"/>
        <v>377295</v>
      </c>
      <c r="BD198" s="27">
        <f t="shared" si="113"/>
        <v>377295</v>
      </c>
      <c r="BM198" s="42"/>
      <c r="BN198" s="42"/>
      <c r="BO198" s="42"/>
      <c r="BP198" s="42"/>
      <c r="BQ198" s="42"/>
      <c r="BR198" s="42"/>
      <c r="BS198" s="42"/>
    </row>
    <row r="199" spans="1:71" ht="24.95" customHeight="1" x14ac:dyDescent="0.2">
      <c r="A199" s="1" t="s">
        <v>964</v>
      </c>
      <c r="B199" s="1">
        <v>5</v>
      </c>
      <c r="C199" s="7" t="s">
        <v>190</v>
      </c>
      <c r="D199" s="5" t="s">
        <v>191</v>
      </c>
      <c r="E199" s="7" t="s">
        <v>192</v>
      </c>
      <c r="F199" s="4" t="s">
        <v>193</v>
      </c>
      <c r="G199" s="4" t="s">
        <v>648</v>
      </c>
      <c r="H199" s="4" t="s">
        <v>649</v>
      </c>
      <c r="I199" s="4" t="s">
        <v>650</v>
      </c>
      <c r="J199" s="10" t="s">
        <v>366</v>
      </c>
      <c r="K199" s="4" t="s">
        <v>367</v>
      </c>
      <c r="L199" s="4" t="str">
        <f t="shared" si="124"/>
        <v>5.1.1.3.Publiskās ārtelpas attīstība</v>
      </c>
      <c r="M199" s="4" t="s">
        <v>831</v>
      </c>
      <c r="N199" s="4" t="s">
        <v>367</v>
      </c>
      <c r="O199" s="4" t="s">
        <v>831</v>
      </c>
      <c r="P199" s="5" t="s">
        <v>42</v>
      </c>
      <c r="Q199" s="5" t="str">
        <f t="shared" si="125"/>
        <v>5.1.1.3._</v>
      </c>
      <c r="R199" s="1" t="s">
        <v>43</v>
      </c>
      <c r="S199" s="13">
        <v>23664000</v>
      </c>
      <c r="T199" s="13">
        <v>27840000</v>
      </c>
      <c r="U199" s="13">
        <v>4176000</v>
      </c>
      <c r="V199" s="50">
        <f t="shared" si="121"/>
        <v>0.85</v>
      </c>
      <c r="W199" s="40"/>
      <c r="X199" s="90">
        <v>0</v>
      </c>
      <c r="Y199" s="90">
        <v>2366400</v>
      </c>
      <c r="Z199" s="90">
        <v>7099200</v>
      </c>
      <c r="AA199" s="90">
        <v>12198400</v>
      </c>
      <c r="AB199" s="90">
        <v>2000000</v>
      </c>
      <c r="AC199" s="90">
        <v>0</v>
      </c>
      <c r="AD199" s="90">
        <v>0</v>
      </c>
      <c r="AE199" s="90">
        <v>0</v>
      </c>
      <c r="AF199" s="27">
        <f t="shared" si="126"/>
        <v>23664000</v>
      </c>
      <c r="AG199" s="27">
        <f t="shared" si="114"/>
        <v>0</v>
      </c>
      <c r="AH199" s="27">
        <f t="shared" si="122"/>
        <v>0</v>
      </c>
      <c r="AI199" s="27">
        <f t="shared" si="123"/>
        <v>2366400</v>
      </c>
      <c r="AJ199" s="27">
        <f t="shared" si="115"/>
        <v>9465600</v>
      </c>
      <c r="AK199" s="27">
        <f t="shared" si="116"/>
        <v>21664000</v>
      </c>
      <c r="AL199" s="27">
        <f t="shared" si="117"/>
        <v>23664000</v>
      </c>
      <c r="AM199" s="27">
        <f t="shared" si="118"/>
        <v>23664000</v>
      </c>
      <c r="AN199" s="27">
        <f t="shared" si="119"/>
        <v>23664000</v>
      </c>
      <c r="AO199" s="27">
        <f t="shared" si="120"/>
        <v>23664000</v>
      </c>
      <c r="AP199" s="91">
        <f t="shared" si="127"/>
        <v>1</v>
      </c>
      <c r="AQ199" s="91">
        <f t="shared" si="128"/>
        <v>1</v>
      </c>
      <c r="AR199" s="91">
        <f t="shared" si="129"/>
        <v>1</v>
      </c>
      <c r="AS199" s="91">
        <f t="shared" si="130"/>
        <v>1</v>
      </c>
      <c r="AT199" s="91">
        <f t="shared" si="131"/>
        <v>1</v>
      </c>
      <c r="AU199" s="91">
        <f t="shared" si="132"/>
        <v>1</v>
      </c>
      <c r="AV199" s="30">
        <v>0</v>
      </c>
      <c r="AW199" s="30">
        <v>0</v>
      </c>
      <c r="AX199" s="27">
        <f t="shared" ref="AX199:AX214" si="133">IF(AI199*AP199&gt;S199,S199,AI199*AP199)</f>
        <v>2366400</v>
      </c>
      <c r="AY199" s="27">
        <f t="shared" ref="AY199:AY214" si="134">IF(AJ199*AQ199&gt;S199,S199,AJ199*AQ199)</f>
        <v>9465600</v>
      </c>
      <c r="AZ199" s="27">
        <f t="shared" ref="AZ199:AZ214" si="135">IF(AK199*AR199&gt;S199,S199,AK199*AR199)</f>
        <v>21664000</v>
      </c>
      <c r="BA199" s="27">
        <f t="shared" ref="BA199:BA214" si="136">IF(AL199*AS199&gt;S199,S199,AL199*AS199)</f>
        <v>23664000</v>
      </c>
      <c r="BB199" s="27">
        <f t="shared" ref="BB199:BB214" si="137">IF(AM199*AT199&gt;S199,S199,AM199*AT199)</f>
        <v>23664000</v>
      </c>
      <c r="BC199" s="27">
        <f t="shared" ref="BC199:BC214" si="138">IF(AN199*AU199&gt;S199,S199,AN199*AU199)</f>
        <v>23664000</v>
      </c>
      <c r="BD199" s="27">
        <f t="shared" si="113"/>
        <v>23664000</v>
      </c>
      <c r="BM199" s="42"/>
      <c r="BN199" s="42"/>
      <c r="BO199" s="42"/>
      <c r="BP199" s="42"/>
      <c r="BQ199" s="42"/>
      <c r="BR199" s="42"/>
      <c r="BS199" s="42"/>
    </row>
    <row r="200" spans="1:71" ht="24.95" customHeight="1" x14ac:dyDescent="0.2">
      <c r="A200" s="1" t="s">
        <v>964</v>
      </c>
      <c r="B200" s="1">
        <v>5</v>
      </c>
      <c r="C200" s="7" t="s">
        <v>190</v>
      </c>
      <c r="D200" s="5" t="s">
        <v>191</v>
      </c>
      <c r="E200" s="7" t="s">
        <v>192</v>
      </c>
      <c r="F200" s="4" t="s">
        <v>193</v>
      </c>
      <c r="G200" s="4" t="s">
        <v>648</v>
      </c>
      <c r="H200" s="4" t="s">
        <v>649</v>
      </c>
      <c r="I200" s="4" t="s">
        <v>650</v>
      </c>
      <c r="J200" s="10" t="s">
        <v>368</v>
      </c>
      <c r="K200" s="4" t="s">
        <v>369</v>
      </c>
      <c r="L200" s="4" t="str">
        <f t="shared" si="124"/>
        <v>5.1.1.4.Viedās pašvaldības</v>
      </c>
      <c r="M200" s="4" t="s">
        <v>832</v>
      </c>
      <c r="N200" s="4" t="s">
        <v>369</v>
      </c>
      <c r="O200" s="4" t="s">
        <v>832</v>
      </c>
      <c r="P200" s="5" t="s">
        <v>42</v>
      </c>
      <c r="Q200" s="5" t="str">
        <f t="shared" si="125"/>
        <v>5.1.1.4._</v>
      </c>
      <c r="R200" s="1" t="s">
        <v>43</v>
      </c>
      <c r="S200" s="13">
        <v>15529500</v>
      </c>
      <c r="T200" s="13">
        <v>18270000</v>
      </c>
      <c r="U200" s="13">
        <v>2740500</v>
      </c>
      <c r="V200" s="50">
        <f t="shared" si="121"/>
        <v>0.85</v>
      </c>
      <c r="W200" s="40"/>
      <c r="X200" s="90">
        <v>0</v>
      </c>
      <c r="Y200" s="90">
        <v>0</v>
      </c>
      <c r="Z200" s="90">
        <v>2329425</v>
      </c>
      <c r="AA200" s="90">
        <v>3105900</v>
      </c>
      <c r="AB200" s="90">
        <v>3105900</v>
      </c>
      <c r="AC200" s="90">
        <v>3105900</v>
      </c>
      <c r="AD200" s="90">
        <v>3105900</v>
      </c>
      <c r="AE200" s="90">
        <v>776475</v>
      </c>
      <c r="AF200" s="27">
        <f t="shared" si="126"/>
        <v>15529500</v>
      </c>
      <c r="AG200" s="27">
        <f t="shared" si="114"/>
        <v>0</v>
      </c>
      <c r="AH200" s="27">
        <f t="shared" si="122"/>
        <v>0</v>
      </c>
      <c r="AI200" s="27">
        <f t="shared" si="123"/>
        <v>0</v>
      </c>
      <c r="AJ200" s="27">
        <f t="shared" si="115"/>
        <v>2329425</v>
      </c>
      <c r="AK200" s="27">
        <f t="shared" si="116"/>
        <v>5435325</v>
      </c>
      <c r="AL200" s="27">
        <f t="shared" si="117"/>
        <v>8541225</v>
      </c>
      <c r="AM200" s="27">
        <f t="shared" si="118"/>
        <v>11647125</v>
      </c>
      <c r="AN200" s="27">
        <f t="shared" si="119"/>
        <v>14753025</v>
      </c>
      <c r="AO200" s="27">
        <f t="shared" si="120"/>
        <v>15529500</v>
      </c>
      <c r="AP200" s="91">
        <f t="shared" si="127"/>
        <v>1</v>
      </c>
      <c r="AQ200" s="91">
        <f t="shared" si="128"/>
        <v>1</v>
      </c>
      <c r="AR200" s="91">
        <f t="shared" si="129"/>
        <v>1</v>
      </c>
      <c r="AS200" s="91">
        <f t="shared" si="130"/>
        <v>1</v>
      </c>
      <c r="AT200" s="91">
        <f t="shared" si="131"/>
        <v>1</v>
      </c>
      <c r="AU200" s="91">
        <f t="shared" si="132"/>
        <v>1</v>
      </c>
      <c r="AV200" s="30">
        <v>0</v>
      </c>
      <c r="AW200" s="30">
        <v>0</v>
      </c>
      <c r="AX200" s="27">
        <f t="shared" si="133"/>
        <v>0</v>
      </c>
      <c r="AY200" s="27">
        <f t="shared" si="134"/>
        <v>2329425</v>
      </c>
      <c r="AZ200" s="27">
        <f t="shared" si="135"/>
        <v>5435325</v>
      </c>
      <c r="BA200" s="27">
        <f t="shared" si="136"/>
        <v>8541225</v>
      </c>
      <c r="BB200" s="27">
        <f t="shared" si="137"/>
        <v>11647125</v>
      </c>
      <c r="BC200" s="27">
        <f t="shared" si="138"/>
        <v>14753025</v>
      </c>
      <c r="BD200" s="27">
        <f t="shared" si="113"/>
        <v>15529500</v>
      </c>
      <c r="BM200" s="42"/>
      <c r="BN200" s="42"/>
      <c r="BO200" s="42"/>
      <c r="BP200" s="42"/>
      <c r="BQ200" s="42"/>
      <c r="BR200" s="42"/>
      <c r="BS200" s="42"/>
    </row>
    <row r="201" spans="1:71" ht="24.95" customHeight="1" x14ac:dyDescent="0.2">
      <c r="A201" s="1" t="s">
        <v>961</v>
      </c>
      <c r="B201" s="1">
        <v>5</v>
      </c>
      <c r="C201" s="7" t="s">
        <v>190</v>
      </c>
      <c r="D201" s="4" t="s">
        <v>191</v>
      </c>
      <c r="E201" s="7" t="s">
        <v>192</v>
      </c>
      <c r="F201" s="4" t="s">
        <v>193</v>
      </c>
      <c r="G201" s="4" t="s">
        <v>648</v>
      </c>
      <c r="H201" s="4" t="s">
        <v>649</v>
      </c>
      <c r="I201" s="4" t="s">
        <v>650</v>
      </c>
      <c r="J201" s="5" t="s">
        <v>194</v>
      </c>
      <c r="K201" s="4" t="s">
        <v>195</v>
      </c>
      <c r="L201" s="4" t="str">
        <f t="shared" si="124"/>
        <v>5.1.1.5.Unikāla Eiropas mēroga kultūras  mantojuma  atjaunošana, lai veicinātu to pieejamību,  attīstot kultūras pakalpojumus</v>
      </c>
      <c r="M201" s="4" t="s">
        <v>659</v>
      </c>
      <c r="N201" s="4" t="s">
        <v>660</v>
      </c>
      <c r="O201" s="4" t="s">
        <v>661</v>
      </c>
      <c r="P201" s="5" t="s">
        <v>42</v>
      </c>
      <c r="Q201" s="5" t="str">
        <f t="shared" si="125"/>
        <v>5.1.1.5._</v>
      </c>
      <c r="R201" s="1" t="s">
        <v>43</v>
      </c>
      <c r="S201" s="13">
        <v>28655625</v>
      </c>
      <c r="T201" s="13">
        <v>33712500</v>
      </c>
      <c r="U201" s="13">
        <v>5056875</v>
      </c>
      <c r="V201" s="50">
        <f t="shared" si="121"/>
        <v>0.85</v>
      </c>
      <c r="W201" s="40"/>
      <c r="X201" s="90">
        <v>0</v>
      </c>
      <c r="Y201" s="90">
        <v>3529411.7647058824</v>
      </c>
      <c r="Z201" s="90">
        <v>2117647.0588235296</v>
      </c>
      <c r="AA201" s="90">
        <v>6742500</v>
      </c>
      <c r="AB201" s="90">
        <v>7859172.7941176472</v>
      </c>
      <c r="AC201" s="90">
        <v>7859172.7941176472</v>
      </c>
      <c r="AD201" s="90">
        <v>4487922.7941176472</v>
      </c>
      <c r="AE201" s="90">
        <v>893335.54276890797</v>
      </c>
      <c r="AF201" s="27">
        <f t="shared" si="126"/>
        <v>33489162.748651262</v>
      </c>
      <c r="AG201" s="27">
        <f t="shared" si="114"/>
        <v>0</v>
      </c>
      <c r="AH201" s="27">
        <f t="shared" si="122"/>
        <v>0</v>
      </c>
      <c r="AI201" s="27">
        <f t="shared" si="123"/>
        <v>3529411.7647058824</v>
      </c>
      <c r="AJ201" s="27">
        <f t="shared" si="115"/>
        <v>5647058.823529412</v>
      </c>
      <c r="AK201" s="27">
        <f t="shared" si="116"/>
        <v>12389558.823529411</v>
      </c>
      <c r="AL201" s="27">
        <f t="shared" si="117"/>
        <v>20248731.617647059</v>
      </c>
      <c r="AM201" s="27">
        <f t="shared" si="118"/>
        <v>28107904.411764707</v>
      </c>
      <c r="AN201" s="27">
        <f t="shared" si="119"/>
        <v>32595827.205882356</v>
      </c>
      <c r="AO201" s="27">
        <f t="shared" si="120"/>
        <v>33489162.748651262</v>
      </c>
      <c r="AP201" s="91">
        <v>0.50435846832197817</v>
      </c>
      <c r="AQ201" s="91">
        <v>0.46991464047737752</v>
      </c>
      <c r="AR201" s="91">
        <v>0.54455166330727101</v>
      </c>
      <c r="AS201" s="91">
        <v>0.68869228476477917</v>
      </c>
      <c r="AT201" s="91">
        <v>0.78416684405807557</v>
      </c>
      <c r="AU201" s="91">
        <v>0.82817599772856554</v>
      </c>
      <c r="AV201" s="30">
        <v>0</v>
      </c>
      <c r="AW201" s="30">
        <v>0</v>
      </c>
      <c r="AX201" s="27">
        <f t="shared" si="133"/>
        <v>1780088.7117246289</v>
      </c>
      <c r="AY201" s="27">
        <f t="shared" si="134"/>
        <v>2653635.6168134259</v>
      </c>
      <c r="AZ201" s="27">
        <f t="shared" si="135"/>
        <v>6746754.8649962163</v>
      </c>
      <c r="BA201" s="27">
        <f t="shared" si="136"/>
        <v>13945145.241346177</v>
      </c>
      <c r="BB201" s="27">
        <f t="shared" si="137"/>
        <v>22041286.695659589</v>
      </c>
      <c r="BC201" s="27">
        <f t="shared" si="138"/>
        <v>26995081.718019541</v>
      </c>
      <c r="BD201" s="27">
        <f t="shared" ref="BD201:BD205" si="139">S201</f>
        <v>28655625</v>
      </c>
      <c r="BM201" s="42"/>
      <c r="BN201" s="42"/>
      <c r="BO201" s="42"/>
      <c r="BP201" s="42"/>
      <c r="BQ201" s="42"/>
      <c r="BR201" s="42"/>
      <c r="BS201" s="42"/>
    </row>
    <row r="202" spans="1:71" ht="24.95" customHeight="1" x14ac:dyDescent="0.2">
      <c r="A202" s="93" t="s">
        <v>961</v>
      </c>
      <c r="B202" s="93">
        <v>5</v>
      </c>
      <c r="C202" s="94" t="s">
        <v>190</v>
      </c>
      <c r="D202" s="95" t="s">
        <v>191</v>
      </c>
      <c r="E202" s="94" t="s">
        <v>192</v>
      </c>
      <c r="F202" s="95" t="s">
        <v>193</v>
      </c>
      <c r="G202" s="95" t="s">
        <v>648</v>
      </c>
      <c r="H202" s="95" t="s">
        <v>649</v>
      </c>
      <c r="I202" s="95" t="s">
        <v>650</v>
      </c>
      <c r="J202" s="95" t="s">
        <v>194</v>
      </c>
      <c r="K202" s="95" t="s">
        <v>195</v>
      </c>
      <c r="L202" s="95" t="s">
        <v>1073</v>
      </c>
      <c r="M202" s="95" t="s">
        <v>659</v>
      </c>
      <c r="N202" s="95" t="s">
        <v>660</v>
      </c>
      <c r="O202" s="95" t="s">
        <v>661</v>
      </c>
      <c r="P202" s="95"/>
      <c r="Q202" s="95" t="s">
        <v>1074</v>
      </c>
      <c r="R202" s="93" t="s">
        <v>1071</v>
      </c>
      <c r="S202" s="97"/>
      <c r="T202" s="97"/>
      <c r="U202" s="97"/>
      <c r="V202" s="98"/>
      <c r="W202" s="107" t="s">
        <v>1076</v>
      </c>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9"/>
      <c r="AV202" s="100"/>
      <c r="AW202" s="100"/>
      <c r="AX202" s="99">
        <v>1780088.7117246289</v>
      </c>
      <c r="AY202" s="99">
        <v>2653635.6168134259</v>
      </c>
      <c r="AZ202" s="99">
        <v>6746754.8649962163</v>
      </c>
      <c r="BA202" s="99">
        <v>8303588.7999999998</v>
      </c>
      <c r="BB202" s="99">
        <v>8303588.7999999998</v>
      </c>
      <c r="BC202" s="99">
        <v>8303588.7999999998</v>
      </c>
      <c r="BD202" s="99"/>
      <c r="BM202" s="42"/>
      <c r="BN202" s="42"/>
      <c r="BO202" s="42"/>
      <c r="BP202" s="42"/>
      <c r="BQ202" s="42"/>
      <c r="BR202" s="42"/>
      <c r="BS202" s="42"/>
    </row>
    <row r="203" spans="1:71" ht="24.95" customHeight="1" x14ac:dyDescent="0.2">
      <c r="A203" s="1" t="s">
        <v>961</v>
      </c>
      <c r="B203" s="1">
        <v>5</v>
      </c>
      <c r="C203" s="7" t="s">
        <v>190</v>
      </c>
      <c r="D203" s="4" t="s">
        <v>191</v>
      </c>
      <c r="E203" s="7" t="s">
        <v>192</v>
      </c>
      <c r="F203" s="4" t="s">
        <v>193</v>
      </c>
      <c r="G203" s="4" t="s">
        <v>648</v>
      </c>
      <c r="H203" s="4" t="s">
        <v>649</v>
      </c>
      <c r="I203" s="4" t="s">
        <v>650</v>
      </c>
      <c r="J203" s="5" t="s">
        <v>196</v>
      </c>
      <c r="K203" s="4" t="s">
        <v>197</v>
      </c>
      <c r="L203" s="4" t="str">
        <f t="shared" si="124"/>
        <v>5.1.1.6.Kultūras mantojuma saglabāšana un jaunu pakalpojumu attīstība</v>
      </c>
      <c r="M203" s="4" t="s">
        <v>662</v>
      </c>
      <c r="N203" s="4" t="s">
        <v>197</v>
      </c>
      <c r="O203" s="4" t="s">
        <v>662</v>
      </c>
      <c r="P203" s="5" t="s">
        <v>42</v>
      </c>
      <c r="Q203" s="5" t="str">
        <f t="shared" si="125"/>
        <v>5.1.1.6._</v>
      </c>
      <c r="R203" s="1" t="s">
        <v>43</v>
      </c>
      <c r="S203" s="13">
        <v>7395000</v>
      </c>
      <c r="T203" s="13">
        <v>8700000</v>
      </c>
      <c r="U203" s="13">
        <v>1305000</v>
      </c>
      <c r="V203" s="50">
        <f t="shared" si="121"/>
        <v>0.85</v>
      </c>
      <c r="W203" s="40"/>
      <c r="X203" s="90">
        <v>0</v>
      </c>
      <c r="Y203" s="90">
        <v>0</v>
      </c>
      <c r="Z203" s="90">
        <v>2352941.1764705884</v>
      </c>
      <c r="AA203" s="90">
        <v>1740000</v>
      </c>
      <c r="AB203" s="90">
        <v>1804264.7058823528</v>
      </c>
      <c r="AC203" s="90">
        <v>1804264.7058823528</v>
      </c>
      <c r="AD203" s="90">
        <v>934264.70588235278</v>
      </c>
      <c r="AE203" s="90">
        <v>64264.705882352777</v>
      </c>
      <c r="AF203" s="27">
        <f t="shared" si="126"/>
        <v>8700000</v>
      </c>
      <c r="AG203" s="27">
        <f t="shared" si="114"/>
        <v>0</v>
      </c>
      <c r="AH203" s="27">
        <f t="shared" si="122"/>
        <v>0</v>
      </c>
      <c r="AI203" s="27">
        <f t="shared" si="123"/>
        <v>0</v>
      </c>
      <c r="AJ203" s="27">
        <f t="shared" si="115"/>
        <v>2352941.1764705884</v>
      </c>
      <c r="AK203" s="27">
        <f t="shared" si="116"/>
        <v>4092941.1764705884</v>
      </c>
      <c r="AL203" s="27">
        <f t="shared" si="117"/>
        <v>5897205.8823529407</v>
      </c>
      <c r="AM203" s="27">
        <f t="shared" si="118"/>
        <v>7701470.5882352935</v>
      </c>
      <c r="AN203" s="27">
        <f t="shared" si="119"/>
        <v>8635735.2941176463</v>
      </c>
      <c r="AO203" s="27">
        <f t="shared" si="120"/>
        <v>8700000</v>
      </c>
      <c r="AP203" s="91">
        <v>0.50435846832197817</v>
      </c>
      <c r="AQ203" s="91">
        <v>0.46991464047737752</v>
      </c>
      <c r="AR203" s="91">
        <v>0.54455166330727101</v>
      </c>
      <c r="AS203" s="91">
        <v>0.68869228476477917</v>
      </c>
      <c r="AT203" s="91">
        <v>0.78416684405807557</v>
      </c>
      <c r="AU203" s="91">
        <v>0.82817599772856554</v>
      </c>
      <c r="AV203" s="30">
        <v>0</v>
      </c>
      <c r="AW203" s="30">
        <v>0</v>
      </c>
      <c r="AX203" s="27">
        <f t="shared" si="133"/>
        <v>0</v>
      </c>
      <c r="AY203" s="27">
        <f t="shared" si="134"/>
        <v>1105681.5070055942</v>
      </c>
      <c r="AZ203" s="27">
        <f t="shared" si="135"/>
        <v>2228817.9254658776</v>
      </c>
      <c r="BA203" s="27">
        <f t="shared" si="136"/>
        <v>4061360.1928459425</v>
      </c>
      <c r="BB203" s="27">
        <f t="shared" si="137"/>
        <v>6039237.8857825613</v>
      </c>
      <c r="BC203" s="27">
        <f t="shared" si="138"/>
        <v>7151908.6933256695</v>
      </c>
      <c r="BD203" s="27">
        <f t="shared" si="139"/>
        <v>7395000</v>
      </c>
      <c r="BM203" s="42"/>
      <c r="BN203" s="42"/>
      <c r="BO203" s="42"/>
      <c r="BP203" s="42"/>
      <c r="BQ203" s="42"/>
      <c r="BR203" s="42"/>
      <c r="BS203" s="42"/>
    </row>
    <row r="204" spans="1:71" ht="24.95" customHeight="1" x14ac:dyDescent="0.2">
      <c r="A204" s="1" t="s">
        <v>961</v>
      </c>
      <c r="B204" s="1">
        <v>5</v>
      </c>
      <c r="C204" s="7" t="s">
        <v>190</v>
      </c>
      <c r="D204" s="4" t="s">
        <v>191</v>
      </c>
      <c r="E204" s="7" t="s">
        <v>192</v>
      </c>
      <c r="F204" s="4" t="s">
        <v>193</v>
      </c>
      <c r="G204" s="4" t="s">
        <v>648</v>
      </c>
      <c r="H204" s="4" t="s">
        <v>649</v>
      </c>
      <c r="I204" s="4" t="s">
        <v>650</v>
      </c>
      <c r="J204" s="5" t="s">
        <v>198</v>
      </c>
      <c r="K204" s="4" t="s">
        <v>199</v>
      </c>
      <c r="L204" s="4" t="str">
        <f t="shared" si="124"/>
        <v>5.1.1.7Reģionālās kultūras infrastruktūras attīstība kultūras pakalpojumu pieejamības uzlabošana</v>
      </c>
      <c r="M204" s="4" t="s">
        <v>663</v>
      </c>
      <c r="N204" s="4" t="s">
        <v>664</v>
      </c>
      <c r="O204" s="4" t="s">
        <v>665</v>
      </c>
      <c r="P204" s="5" t="s">
        <v>42</v>
      </c>
      <c r="Q204" s="5" t="str">
        <f t="shared" si="125"/>
        <v>5.1.1.7_</v>
      </c>
      <c r="R204" s="1" t="s">
        <v>43</v>
      </c>
      <c r="S204" s="13">
        <v>14790000</v>
      </c>
      <c r="T204" s="13">
        <v>17400000</v>
      </c>
      <c r="U204" s="13">
        <v>2610000</v>
      </c>
      <c r="V204" s="50">
        <f t="shared" si="121"/>
        <v>0.85</v>
      </c>
      <c r="W204" s="40"/>
      <c r="X204" s="90">
        <v>0</v>
      </c>
      <c r="Y204" s="90">
        <v>5882352.9411764704</v>
      </c>
      <c r="Z204" s="90">
        <v>0</v>
      </c>
      <c r="AA204" s="90">
        <v>3480000</v>
      </c>
      <c r="AB204" s="90">
        <v>3314411.7647058824</v>
      </c>
      <c r="AC204" s="90">
        <v>3314411.7647058824</v>
      </c>
      <c r="AD204" s="90">
        <v>1408823.529411763</v>
      </c>
      <c r="AE204" s="90">
        <v>0</v>
      </c>
      <c r="AF204" s="27">
        <f t="shared" si="126"/>
        <v>17399999.999999996</v>
      </c>
      <c r="AG204" s="27">
        <f t="shared" si="114"/>
        <v>0</v>
      </c>
      <c r="AH204" s="27">
        <f t="shared" si="122"/>
        <v>0</v>
      </c>
      <c r="AI204" s="27">
        <f t="shared" si="123"/>
        <v>5882352.9411764704</v>
      </c>
      <c r="AJ204" s="27">
        <f t="shared" si="115"/>
        <v>5882352.9411764704</v>
      </c>
      <c r="AK204" s="27">
        <f t="shared" si="116"/>
        <v>9362352.9411764704</v>
      </c>
      <c r="AL204" s="27">
        <f t="shared" si="117"/>
        <v>12676764.705882352</v>
      </c>
      <c r="AM204" s="27">
        <f t="shared" si="118"/>
        <v>15991176.470588233</v>
      </c>
      <c r="AN204" s="27">
        <f t="shared" si="119"/>
        <v>17399999.999999996</v>
      </c>
      <c r="AO204" s="27">
        <f t="shared" si="120"/>
        <v>17399999.999999996</v>
      </c>
      <c r="AP204" s="91">
        <v>0.50435846832197817</v>
      </c>
      <c r="AQ204" s="91">
        <v>0.46991464047737752</v>
      </c>
      <c r="AR204" s="91">
        <v>0.54455166330727101</v>
      </c>
      <c r="AS204" s="91">
        <v>0.68869228476477917</v>
      </c>
      <c r="AT204" s="91">
        <v>0.78416684405807557</v>
      </c>
      <c r="AU204" s="91">
        <v>0.82817599772856554</v>
      </c>
      <c r="AV204" s="30">
        <v>0</v>
      </c>
      <c r="AW204" s="30">
        <v>0</v>
      </c>
      <c r="AX204" s="27">
        <f t="shared" si="133"/>
        <v>2966814.519541048</v>
      </c>
      <c r="AY204" s="27">
        <f t="shared" si="134"/>
        <v>2764203.7675139853</v>
      </c>
      <c r="AZ204" s="27">
        <f t="shared" si="135"/>
        <v>5098284.8665873678</v>
      </c>
      <c r="BA204" s="27">
        <f t="shared" si="136"/>
        <v>8730390.0487196315</v>
      </c>
      <c r="BB204" s="27">
        <f t="shared" si="137"/>
        <v>12539750.38571693</v>
      </c>
      <c r="BC204" s="27">
        <f t="shared" si="138"/>
        <v>14410262.360477038</v>
      </c>
      <c r="BD204" s="27">
        <f t="shared" si="139"/>
        <v>14790000</v>
      </c>
      <c r="BM204" s="42"/>
      <c r="BN204" s="42"/>
      <c r="BO204" s="42"/>
      <c r="BP204" s="42"/>
      <c r="BQ204" s="42"/>
      <c r="BR204" s="42"/>
      <c r="BS204" s="42"/>
    </row>
    <row r="205" spans="1:71" ht="24.95" customHeight="1" x14ac:dyDescent="0.2">
      <c r="A205" s="1" t="s">
        <v>964</v>
      </c>
      <c r="B205" s="1">
        <v>6</v>
      </c>
      <c r="C205" s="7" t="s">
        <v>65</v>
      </c>
      <c r="D205" s="5" t="s">
        <v>84</v>
      </c>
      <c r="E205" s="7" t="s">
        <v>66</v>
      </c>
      <c r="F205" s="4" t="s">
        <v>915</v>
      </c>
      <c r="G205" s="4" t="s">
        <v>910</v>
      </c>
      <c r="H205" s="4" t="s">
        <v>512</v>
      </c>
      <c r="I205" s="4" t="s">
        <v>916</v>
      </c>
      <c r="J205" s="5" t="s">
        <v>370</v>
      </c>
      <c r="K205" s="4" t="s">
        <v>371</v>
      </c>
      <c r="L205" s="4" t="str">
        <f t="shared" si="124"/>
        <v>6.1.1.1.Atteikšanās no kūdras izmantošanas enerģētikā</v>
      </c>
      <c r="M205" s="4" t="s">
        <v>833</v>
      </c>
      <c r="N205" s="4" t="s">
        <v>371</v>
      </c>
      <c r="O205" s="4" t="s">
        <v>833</v>
      </c>
      <c r="P205" s="5" t="s">
        <v>42</v>
      </c>
      <c r="Q205" s="5" t="str">
        <f t="shared" si="125"/>
        <v>6.1.1.1._</v>
      </c>
      <c r="R205" s="1" t="s">
        <v>69</v>
      </c>
      <c r="S205" s="13">
        <v>48916063</v>
      </c>
      <c r="T205" s="13">
        <v>57548310</v>
      </c>
      <c r="U205" s="13">
        <v>8632247</v>
      </c>
      <c r="V205" s="50">
        <f t="shared" ref="V205:V212" si="140">S205/T205</f>
        <v>0.84999999131164761</v>
      </c>
      <c r="W205" s="40"/>
      <c r="X205" s="90">
        <v>0</v>
      </c>
      <c r="Y205" s="90">
        <v>0</v>
      </c>
      <c r="Z205" s="90">
        <v>467482</v>
      </c>
      <c r="AA205" s="90">
        <v>8315730.7100000009</v>
      </c>
      <c r="AB205" s="90">
        <v>8337409</v>
      </c>
      <c r="AC205" s="90">
        <v>12229015.7225</v>
      </c>
      <c r="AD205" s="90">
        <v>14674818.872500001</v>
      </c>
      <c r="AE205" s="90">
        <v>4891606.2725</v>
      </c>
      <c r="AF205" s="27">
        <f t="shared" si="126"/>
        <v>48916062.577500001</v>
      </c>
      <c r="AG205" s="27">
        <f t="shared" si="114"/>
        <v>0</v>
      </c>
      <c r="AH205" s="27">
        <f t="shared" si="122"/>
        <v>0</v>
      </c>
      <c r="AI205" s="27">
        <f t="shared" si="123"/>
        <v>0</v>
      </c>
      <c r="AJ205" s="27">
        <f t="shared" si="115"/>
        <v>467482</v>
      </c>
      <c r="AK205" s="27">
        <f t="shared" si="116"/>
        <v>8783212.7100000009</v>
      </c>
      <c r="AL205" s="27">
        <f t="shared" si="117"/>
        <v>17120621.710000001</v>
      </c>
      <c r="AM205" s="27">
        <f t="shared" si="118"/>
        <v>29349637.432500001</v>
      </c>
      <c r="AN205" s="27">
        <f t="shared" si="119"/>
        <v>44024456.305</v>
      </c>
      <c r="AO205" s="27">
        <f t="shared" si="120"/>
        <v>48916062.577500001</v>
      </c>
      <c r="AP205" s="91">
        <f>S205/AF205</f>
        <v>1.0000000086372447</v>
      </c>
      <c r="AQ205" s="91">
        <f>S205/AF205</f>
        <v>1.0000000086372447</v>
      </c>
      <c r="AR205" s="91">
        <f>S205/AF205</f>
        <v>1.0000000086372447</v>
      </c>
      <c r="AS205" s="91">
        <f>S205/AF205</f>
        <v>1.0000000086372447</v>
      </c>
      <c r="AT205" s="91">
        <f>S205/AF205</f>
        <v>1.0000000086372447</v>
      </c>
      <c r="AU205" s="91">
        <f>S205/AF205</f>
        <v>1.0000000086372447</v>
      </c>
      <c r="AV205" s="30">
        <v>0</v>
      </c>
      <c r="AW205" s="30">
        <v>0</v>
      </c>
      <c r="AX205" s="27">
        <f t="shared" si="133"/>
        <v>0</v>
      </c>
      <c r="AY205" s="27">
        <f t="shared" si="134"/>
        <v>467482.00403775641</v>
      </c>
      <c r="AZ205" s="27">
        <f t="shared" si="135"/>
        <v>8783212.7858627588</v>
      </c>
      <c r="BA205" s="27">
        <f t="shared" si="136"/>
        <v>17120621.857875001</v>
      </c>
      <c r="BB205" s="27">
        <f t="shared" si="137"/>
        <v>29349637.686000001</v>
      </c>
      <c r="BC205" s="27">
        <f t="shared" si="138"/>
        <v>44024456.685249999</v>
      </c>
      <c r="BD205" s="27">
        <f t="shared" si="139"/>
        <v>48916063</v>
      </c>
      <c r="BM205" s="42"/>
      <c r="BN205" s="42"/>
      <c r="BO205" s="42"/>
      <c r="BP205" s="42"/>
      <c r="BQ205" s="42"/>
      <c r="BR205" s="42"/>
      <c r="BS205" s="42"/>
    </row>
    <row r="206" spans="1:71" ht="24.95" customHeight="1" x14ac:dyDescent="0.2">
      <c r="A206" s="1" t="s">
        <v>958</v>
      </c>
      <c r="B206" s="1">
        <v>6</v>
      </c>
      <c r="C206" s="7" t="s">
        <v>65</v>
      </c>
      <c r="D206" s="5" t="s">
        <v>84</v>
      </c>
      <c r="E206" s="7" t="s">
        <v>66</v>
      </c>
      <c r="F206" s="4" t="s">
        <v>85</v>
      </c>
      <c r="G206" s="4" t="s">
        <v>511</v>
      </c>
      <c r="H206" s="4" t="s">
        <v>512</v>
      </c>
      <c r="I206" s="4" t="s">
        <v>513</v>
      </c>
      <c r="J206" s="5" t="s">
        <v>174</v>
      </c>
      <c r="K206" s="4" t="s">
        <v>175</v>
      </c>
      <c r="L206" s="4" t="str">
        <f t="shared" si="124"/>
        <v>6.1.1.2.Pētniecības attīstība dabas resursu ilgtspējīgai izmantošanai vides un klimata mērķu kontekstā</v>
      </c>
      <c r="M206" s="4" t="s">
        <v>633</v>
      </c>
      <c r="N206" s="4" t="s">
        <v>634</v>
      </c>
      <c r="O206" s="4" t="s">
        <v>635</v>
      </c>
      <c r="P206" s="5" t="s">
        <v>42</v>
      </c>
      <c r="Q206" s="5" t="str">
        <f t="shared" si="125"/>
        <v>6.1.1.2._</v>
      </c>
      <c r="R206" s="1" t="s">
        <v>69</v>
      </c>
      <c r="S206" s="8">
        <v>5083937</v>
      </c>
      <c r="T206" s="8">
        <v>5981103</v>
      </c>
      <c r="U206" s="8">
        <v>897166</v>
      </c>
      <c r="V206" s="50">
        <f t="shared" si="140"/>
        <v>0.84999990804371706</v>
      </c>
      <c r="W206" s="40"/>
      <c r="X206" s="90">
        <v>0</v>
      </c>
      <c r="Y206" s="90">
        <v>478489</v>
      </c>
      <c r="Z206" s="90">
        <v>1495275.75</v>
      </c>
      <c r="AA206" s="90">
        <v>1495275.75</v>
      </c>
      <c r="AB206" s="90">
        <v>1495275.75</v>
      </c>
      <c r="AC206" s="90">
        <v>1016786</v>
      </c>
      <c r="AD206" s="90">
        <v>0</v>
      </c>
      <c r="AE206" s="90">
        <v>0</v>
      </c>
      <c r="AF206" s="27">
        <f t="shared" si="126"/>
        <v>5981102.25</v>
      </c>
      <c r="AG206" s="27">
        <f t="shared" si="114"/>
        <v>0</v>
      </c>
      <c r="AH206" s="27">
        <f t="shared" si="122"/>
        <v>0</v>
      </c>
      <c r="AI206" s="27">
        <f t="shared" si="123"/>
        <v>478489</v>
      </c>
      <c r="AJ206" s="27">
        <f t="shared" si="115"/>
        <v>1973764.75</v>
      </c>
      <c r="AK206" s="27">
        <f t="shared" si="116"/>
        <v>3469040.5</v>
      </c>
      <c r="AL206" s="27">
        <f t="shared" si="117"/>
        <v>4964316.25</v>
      </c>
      <c r="AM206" s="27">
        <f t="shared" si="118"/>
        <v>5981102.25</v>
      </c>
      <c r="AN206" s="27">
        <f t="shared" si="119"/>
        <v>5981102.25</v>
      </c>
      <c r="AO206" s="27">
        <f t="shared" si="120"/>
        <v>5981102.25</v>
      </c>
      <c r="AP206" s="91">
        <v>0.50435846832197817</v>
      </c>
      <c r="AQ206" s="91">
        <v>0.46991464047737752</v>
      </c>
      <c r="AR206" s="91">
        <v>0.54455166330727101</v>
      </c>
      <c r="AS206" s="91">
        <v>0.68869228476477917</v>
      </c>
      <c r="AT206" s="91">
        <v>0.78416684405807557</v>
      </c>
      <c r="AU206" s="91">
        <v>0.82817599772856554</v>
      </c>
      <c r="AV206" s="30">
        <v>0</v>
      </c>
      <c r="AW206" s="30">
        <v>0</v>
      </c>
      <c r="AX206" s="27">
        <f t="shared" si="133"/>
        <v>241329.97914891501</v>
      </c>
      <c r="AY206" s="27">
        <f t="shared" si="134"/>
        <v>927500.95288317092</v>
      </c>
      <c r="AZ206" s="27">
        <f t="shared" si="135"/>
        <v>1889071.774355287</v>
      </c>
      <c r="BA206" s="27">
        <f t="shared" si="136"/>
        <v>3418886.3005074207</v>
      </c>
      <c r="BB206" s="27">
        <f t="shared" si="137"/>
        <v>4690182.0753711546</v>
      </c>
      <c r="BC206" s="27">
        <f t="shared" si="138"/>
        <v>4953405.3234103182</v>
      </c>
      <c r="BD206" s="27">
        <f t="shared" ref="BD206:BD212" si="141">S206</f>
        <v>5083937</v>
      </c>
      <c r="BM206" s="42"/>
      <c r="BN206" s="42"/>
      <c r="BO206" s="42"/>
      <c r="BP206" s="42"/>
      <c r="BQ206" s="42"/>
      <c r="BR206" s="42"/>
      <c r="BS206" s="42"/>
    </row>
    <row r="207" spans="1:71" ht="24.95" customHeight="1" x14ac:dyDescent="0.2">
      <c r="A207" s="1" t="s">
        <v>964</v>
      </c>
      <c r="B207" s="1">
        <v>6</v>
      </c>
      <c r="C207" s="7" t="s">
        <v>65</v>
      </c>
      <c r="D207" s="5" t="s">
        <v>84</v>
      </c>
      <c r="E207" s="7" t="s">
        <v>66</v>
      </c>
      <c r="F207" s="4" t="s">
        <v>915</v>
      </c>
      <c r="G207" s="4" t="s">
        <v>910</v>
      </c>
      <c r="H207" s="4" t="s">
        <v>512</v>
      </c>
      <c r="I207" s="4" t="s">
        <v>916</v>
      </c>
      <c r="J207" s="5" t="s">
        <v>372</v>
      </c>
      <c r="K207" s="4" t="s">
        <v>373</v>
      </c>
      <c r="L207" s="4" t="str">
        <f t="shared" si="124"/>
        <v>6.1.1.3.Atbalsts uzņēmējdarbībai nepieciešamās publiskās infrastruktūras attīstībai, veicinot pāreju uz klimatneitrālu ekonomiku</v>
      </c>
      <c r="M207" s="4" t="s">
        <v>834</v>
      </c>
      <c r="N207" s="4" t="s">
        <v>921</v>
      </c>
      <c r="O207" s="4" t="s">
        <v>922</v>
      </c>
      <c r="P207" s="5" t="s">
        <v>42</v>
      </c>
      <c r="Q207" s="5" t="str">
        <f t="shared" si="125"/>
        <v>6.1.1.3._</v>
      </c>
      <c r="R207" s="1" t="s">
        <v>69</v>
      </c>
      <c r="S207" s="13">
        <v>49279779</v>
      </c>
      <c r="T207" s="13">
        <v>57976211</v>
      </c>
      <c r="U207" s="13">
        <v>8696432</v>
      </c>
      <c r="V207" s="50">
        <f t="shared" si="140"/>
        <v>0.84999999396304116</v>
      </c>
      <c r="W207" s="40"/>
      <c r="X207" s="90">
        <v>0</v>
      </c>
      <c r="Y207" s="90">
        <v>4927977.9699999988</v>
      </c>
      <c r="Z207" s="90">
        <v>9855955.9399999976</v>
      </c>
      <c r="AA207" s="90">
        <v>20495845</v>
      </c>
      <c r="AB207" s="90">
        <v>7999999.9474999998</v>
      </c>
      <c r="AC207" s="90">
        <v>2999999.9474999998</v>
      </c>
      <c r="AD207" s="90">
        <v>2999999.9474999998</v>
      </c>
      <c r="AE207" s="90">
        <v>-5.2500000223517418E-2</v>
      </c>
      <c r="AF207" s="27">
        <f t="shared" si="126"/>
        <v>49279778.699999988</v>
      </c>
      <c r="AG207" s="27">
        <f t="shared" si="114"/>
        <v>0</v>
      </c>
      <c r="AH207" s="27">
        <f t="shared" si="122"/>
        <v>0</v>
      </c>
      <c r="AI207" s="27">
        <f t="shared" si="123"/>
        <v>4927977.9699999988</v>
      </c>
      <c r="AJ207" s="27">
        <f t="shared" si="115"/>
        <v>14783933.909999996</v>
      </c>
      <c r="AK207" s="27">
        <f t="shared" si="116"/>
        <v>35279778.909999996</v>
      </c>
      <c r="AL207" s="27">
        <f t="shared" si="117"/>
        <v>43279778.857499994</v>
      </c>
      <c r="AM207" s="27">
        <f t="shared" si="118"/>
        <v>46279778.804999992</v>
      </c>
      <c r="AN207" s="27">
        <f t="shared" si="119"/>
        <v>49279778.75249999</v>
      </c>
      <c r="AO207" s="27">
        <f t="shared" si="120"/>
        <v>49279778.699999988</v>
      </c>
      <c r="AP207" s="91">
        <f>S207/AF207</f>
        <v>1.0000000060876899</v>
      </c>
      <c r="AQ207" s="91">
        <f>S207/AF207</f>
        <v>1.0000000060876899</v>
      </c>
      <c r="AR207" s="91">
        <f>S207/AF207</f>
        <v>1.0000000060876899</v>
      </c>
      <c r="AS207" s="91">
        <f>S207/AF207</f>
        <v>1.0000000060876899</v>
      </c>
      <c r="AT207" s="91">
        <f>S207/AF207</f>
        <v>1.0000000060876899</v>
      </c>
      <c r="AU207" s="91">
        <f>S207/AF207</f>
        <v>1.0000000060876899</v>
      </c>
      <c r="AV207" s="30">
        <v>0</v>
      </c>
      <c r="AW207" s="30">
        <v>0</v>
      </c>
      <c r="AX207" s="27">
        <f t="shared" si="133"/>
        <v>4927978.0000000009</v>
      </c>
      <c r="AY207" s="27">
        <f t="shared" si="134"/>
        <v>14783934.000000002</v>
      </c>
      <c r="AZ207" s="27">
        <f t="shared" si="135"/>
        <v>35279779.124772348</v>
      </c>
      <c r="BA207" s="27">
        <f t="shared" si="136"/>
        <v>43279779.12097387</v>
      </c>
      <c r="BB207" s="27">
        <f t="shared" si="137"/>
        <v>46279779.086736932</v>
      </c>
      <c r="BC207" s="27">
        <f t="shared" si="138"/>
        <v>49279779</v>
      </c>
      <c r="BD207" s="27">
        <f t="shared" si="141"/>
        <v>49279779</v>
      </c>
      <c r="BM207" s="42"/>
      <c r="BN207" s="42"/>
      <c r="BO207" s="42"/>
      <c r="BP207" s="42"/>
      <c r="BQ207" s="42"/>
      <c r="BR207" s="42"/>
      <c r="BS207" s="42"/>
    </row>
    <row r="208" spans="1:71" ht="24.95" customHeight="1" x14ac:dyDescent="0.2">
      <c r="A208" s="1" t="s">
        <v>957</v>
      </c>
      <c r="B208" s="1">
        <v>6</v>
      </c>
      <c r="C208" s="7" t="s">
        <v>65</v>
      </c>
      <c r="D208" s="4" t="s">
        <v>84</v>
      </c>
      <c r="E208" s="7" t="s">
        <v>66</v>
      </c>
      <c r="F208" s="4" t="s">
        <v>85</v>
      </c>
      <c r="G208" s="4" t="s">
        <v>511</v>
      </c>
      <c r="H208" s="4" t="s">
        <v>512</v>
      </c>
      <c r="I208" s="4" t="s">
        <v>513</v>
      </c>
      <c r="J208" s="5" t="s">
        <v>67</v>
      </c>
      <c r="K208" s="4" t="s">
        <v>68</v>
      </c>
      <c r="L208" s="4" t="str">
        <f t="shared" si="124"/>
        <v xml:space="preserve">6.1.1.4.Uzņēmējdarbības “zaļināšanas” un produktu attīstības pasākumi, veicinot energoefektivitātes paaugstināšanu un energoefektīvu tehnoloģiju ieviešanu uzņēmumos </v>
      </c>
      <c r="M208" s="4" t="s">
        <v>514</v>
      </c>
      <c r="N208" s="4" t="s">
        <v>515</v>
      </c>
      <c r="O208" s="4" t="s">
        <v>516</v>
      </c>
      <c r="P208" s="5" t="s">
        <v>42</v>
      </c>
      <c r="Q208" s="5" t="str">
        <f t="shared" si="125"/>
        <v>6.1.1.4._</v>
      </c>
      <c r="R208" s="1" t="s">
        <v>69</v>
      </c>
      <c r="S208" s="6">
        <v>35298850</v>
      </c>
      <c r="T208" s="6">
        <v>41528059</v>
      </c>
      <c r="U208" s="6">
        <v>6229209</v>
      </c>
      <c r="V208" s="50">
        <f t="shared" si="140"/>
        <v>0.84999999638798429</v>
      </c>
      <c r="W208" s="40"/>
      <c r="X208" s="90">
        <v>0</v>
      </c>
      <c r="Y208" s="90">
        <v>5882352.9411764704</v>
      </c>
      <c r="Z208" s="90">
        <v>4705882.3529411769</v>
      </c>
      <c r="AA208" s="90">
        <v>4729109</v>
      </c>
      <c r="AB208" s="90">
        <v>8890550.1764705889</v>
      </c>
      <c r="AC208" s="90">
        <v>8846719.1764705889</v>
      </c>
      <c r="AD208" s="90">
        <v>7573359.1764705889</v>
      </c>
      <c r="AE208" s="90">
        <v>900086.17647058889</v>
      </c>
      <c r="AF208" s="27">
        <f t="shared" si="126"/>
        <v>41528059</v>
      </c>
      <c r="AG208" s="27">
        <f t="shared" si="114"/>
        <v>0</v>
      </c>
      <c r="AH208" s="27">
        <f t="shared" si="122"/>
        <v>0</v>
      </c>
      <c r="AI208" s="27">
        <f t="shared" si="123"/>
        <v>5882352.9411764704</v>
      </c>
      <c r="AJ208" s="27">
        <f t="shared" si="115"/>
        <v>10588235.294117648</v>
      </c>
      <c r="AK208" s="27">
        <f t="shared" si="116"/>
        <v>15317344.294117648</v>
      </c>
      <c r="AL208" s="27">
        <f t="shared" si="117"/>
        <v>24207894.470588237</v>
      </c>
      <c r="AM208" s="27">
        <f t="shared" si="118"/>
        <v>33054613.647058826</v>
      </c>
      <c r="AN208" s="27">
        <f t="shared" si="119"/>
        <v>40627972.823529415</v>
      </c>
      <c r="AO208" s="27">
        <f t="shared" si="120"/>
        <v>41528059</v>
      </c>
      <c r="AP208" s="91">
        <v>0.50435846832197817</v>
      </c>
      <c r="AQ208" s="91">
        <v>0.46991464047737752</v>
      </c>
      <c r="AR208" s="91">
        <v>0.54455166330727101</v>
      </c>
      <c r="AS208" s="91">
        <v>0.68869228476477917</v>
      </c>
      <c r="AT208" s="91">
        <v>0.78416684405807557</v>
      </c>
      <c r="AU208" s="91">
        <v>0.82817599772856554</v>
      </c>
      <c r="AV208" s="30">
        <v>0</v>
      </c>
      <c r="AW208" s="30">
        <v>0</v>
      </c>
      <c r="AX208" s="27">
        <f t="shared" si="133"/>
        <v>2966814.519541048</v>
      </c>
      <c r="AY208" s="27">
        <f t="shared" si="134"/>
        <v>4975566.7815251742</v>
      </c>
      <c r="AZ208" s="27">
        <f t="shared" si="135"/>
        <v>8341085.3128119018</v>
      </c>
      <c r="BA208" s="27">
        <f t="shared" si="136"/>
        <v>16671790.152294077</v>
      </c>
      <c r="BB208" s="27">
        <f t="shared" si="137"/>
        <v>25920332.065173116</v>
      </c>
      <c r="BC208" s="27">
        <f t="shared" si="138"/>
        <v>33647111.928815521</v>
      </c>
      <c r="BD208" s="27">
        <f t="shared" si="141"/>
        <v>35298850</v>
      </c>
      <c r="BM208" s="42"/>
      <c r="BN208" s="42"/>
      <c r="BO208" s="42"/>
      <c r="BP208" s="42"/>
      <c r="BQ208" s="42"/>
      <c r="BR208" s="42"/>
      <c r="BS208" s="42"/>
    </row>
    <row r="209" spans="1:71" ht="24.95" customHeight="1" x14ac:dyDescent="0.2">
      <c r="A209" s="1" t="s">
        <v>958</v>
      </c>
      <c r="B209" s="1">
        <v>6</v>
      </c>
      <c r="C209" s="7" t="s">
        <v>65</v>
      </c>
      <c r="D209" s="5" t="s">
        <v>84</v>
      </c>
      <c r="E209" s="7" t="s">
        <v>66</v>
      </c>
      <c r="F209" s="4" t="s">
        <v>85</v>
      </c>
      <c r="G209" s="4" t="s">
        <v>511</v>
      </c>
      <c r="H209" s="4" t="s">
        <v>512</v>
      </c>
      <c r="I209" s="4" t="s">
        <v>513</v>
      </c>
      <c r="J209" s="5" t="s">
        <v>176</v>
      </c>
      <c r="K209" s="4" t="s">
        <v>177</v>
      </c>
      <c r="L209" s="4" t="str">
        <f t="shared" si="124"/>
        <v>6.1.1.5.Nodarbināto prasmju paaugstināšana un atbalsts kvalifikācijas iegūšanai, atbalsts darbaspēka mācībām saskaņā ar uzņēmumu pieprasījumu</v>
      </c>
      <c r="M209" s="4" t="s">
        <v>636</v>
      </c>
      <c r="N209" s="4" t="s">
        <v>637</v>
      </c>
      <c r="O209" s="4" t="s">
        <v>638</v>
      </c>
      <c r="P209" s="5" t="s">
        <v>42</v>
      </c>
      <c r="Q209" s="5" t="str">
        <f t="shared" si="125"/>
        <v>6.1.1.5._</v>
      </c>
      <c r="R209" s="1" t="s">
        <v>69</v>
      </c>
      <c r="S209" s="8">
        <v>16946467</v>
      </c>
      <c r="T209" s="8">
        <v>19937020</v>
      </c>
      <c r="U209" s="8">
        <v>2990553</v>
      </c>
      <c r="V209" s="50">
        <f t="shared" si="140"/>
        <v>0.85</v>
      </c>
      <c r="W209" s="40"/>
      <c r="X209" s="90">
        <v>0</v>
      </c>
      <c r="Y209" s="90">
        <v>1495270</v>
      </c>
      <c r="Z209" s="90">
        <v>3987404</v>
      </c>
      <c r="AA209" s="90">
        <v>3987404</v>
      </c>
      <c r="AB209" s="90">
        <v>3987404</v>
      </c>
      <c r="AC209" s="90">
        <v>3987404</v>
      </c>
      <c r="AD209" s="90">
        <v>2492134</v>
      </c>
      <c r="AE209" s="90">
        <v>0</v>
      </c>
      <c r="AF209" s="27">
        <f t="shared" si="126"/>
        <v>19937020</v>
      </c>
      <c r="AG209" s="27">
        <f t="shared" si="114"/>
        <v>0</v>
      </c>
      <c r="AH209" s="27">
        <f t="shared" si="122"/>
        <v>0</v>
      </c>
      <c r="AI209" s="27">
        <f t="shared" si="123"/>
        <v>1495270</v>
      </c>
      <c r="AJ209" s="27">
        <f t="shared" si="115"/>
        <v>5482674</v>
      </c>
      <c r="AK209" s="27">
        <f t="shared" si="116"/>
        <v>9470078</v>
      </c>
      <c r="AL209" s="27">
        <f t="shared" si="117"/>
        <v>13457482</v>
      </c>
      <c r="AM209" s="27">
        <f t="shared" si="118"/>
        <v>17444886</v>
      </c>
      <c r="AN209" s="27">
        <f t="shared" si="119"/>
        <v>19937020</v>
      </c>
      <c r="AO209" s="27">
        <f t="shared" si="120"/>
        <v>19937020</v>
      </c>
      <c r="AP209" s="91">
        <v>0.50435846832197817</v>
      </c>
      <c r="AQ209" s="91">
        <v>0.46991464047737752</v>
      </c>
      <c r="AR209" s="91">
        <v>0.54455166330727101</v>
      </c>
      <c r="AS209" s="91">
        <v>0.68869228476477917</v>
      </c>
      <c r="AT209" s="91">
        <v>0.78416684405807557</v>
      </c>
      <c r="AU209" s="91">
        <v>0.82817599772856554</v>
      </c>
      <c r="AV209" s="30">
        <v>0</v>
      </c>
      <c r="AW209" s="30">
        <v>0</v>
      </c>
      <c r="AX209" s="27">
        <f t="shared" si="133"/>
        <v>754152.08692780428</v>
      </c>
      <c r="AY209" s="27">
        <f t="shared" si="134"/>
        <v>2576388.7815646655</v>
      </c>
      <c r="AZ209" s="27">
        <f t="shared" si="135"/>
        <v>5156946.7265495947</v>
      </c>
      <c r="BA209" s="27">
        <f t="shared" si="136"/>
        <v>9268064.0257608891</v>
      </c>
      <c r="BB209" s="27">
        <f t="shared" si="137"/>
        <v>13679701.199572906</v>
      </c>
      <c r="BC209" s="27">
        <f t="shared" si="138"/>
        <v>16511361.430234365</v>
      </c>
      <c r="BD209" s="27">
        <f t="shared" si="141"/>
        <v>16946467</v>
      </c>
      <c r="BM209" s="42"/>
      <c r="BN209" s="42"/>
      <c r="BO209" s="42"/>
      <c r="BP209" s="42"/>
      <c r="BQ209" s="42"/>
      <c r="BR209" s="42"/>
      <c r="BS209" s="42"/>
    </row>
    <row r="210" spans="1:71" ht="24.95" customHeight="1" x14ac:dyDescent="0.2">
      <c r="A210" s="1" t="s">
        <v>964</v>
      </c>
      <c r="B210" s="1">
        <v>6</v>
      </c>
      <c r="C210" s="7" t="s">
        <v>65</v>
      </c>
      <c r="D210" s="5" t="s">
        <v>84</v>
      </c>
      <c r="E210" s="7" t="s">
        <v>66</v>
      </c>
      <c r="F210" s="4" t="s">
        <v>915</v>
      </c>
      <c r="G210" s="4" t="s">
        <v>910</v>
      </c>
      <c r="H210" s="4" t="s">
        <v>512</v>
      </c>
      <c r="I210" s="4" t="s">
        <v>916</v>
      </c>
      <c r="J210" s="5" t="s">
        <v>374</v>
      </c>
      <c r="K210" s="4" t="s">
        <v>375</v>
      </c>
      <c r="L210" s="4" t="str">
        <f t="shared" si="124"/>
        <v xml:space="preserve">6.1.1.6.Bezemisiju transportlīdzekļu izmantošanas veicināšana pašvaldībās </v>
      </c>
      <c r="M210" s="4" t="s">
        <v>835</v>
      </c>
      <c r="N210" s="4" t="s">
        <v>929</v>
      </c>
      <c r="O210" s="4" t="s">
        <v>836</v>
      </c>
      <c r="P210" s="5" t="s">
        <v>42</v>
      </c>
      <c r="Q210" s="5" t="str">
        <f t="shared" si="125"/>
        <v>6.1.1.6._</v>
      </c>
      <c r="R210" s="1" t="s">
        <v>69</v>
      </c>
      <c r="S210" s="13">
        <v>21179311</v>
      </c>
      <c r="T210" s="13">
        <v>24916837</v>
      </c>
      <c r="U210" s="13">
        <v>3737526</v>
      </c>
      <c r="V210" s="50">
        <f t="shared" si="140"/>
        <v>0.84999998193992277</v>
      </c>
      <c r="W210" s="40"/>
      <c r="X210" s="90">
        <v>0</v>
      </c>
      <c r="Y210" s="90">
        <v>2117931.0299999984</v>
      </c>
      <c r="Z210" s="90">
        <v>4235862.0599999968</v>
      </c>
      <c r="AA210" s="90">
        <v>10425518</v>
      </c>
      <c r="AB210" s="90">
        <v>3000000.0525000012</v>
      </c>
      <c r="AC210" s="90">
        <v>1400000.0525000012</v>
      </c>
      <c r="AD210" s="90">
        <v>5.2500001154839993E-2</v>
      </c>
      <c r="AE210" s="90">
        <v>5.2500001154839993E-2</v>
      </c>
      <c r="AF210" s="27">
        <f t="shared" si="126"/>
        <v>21179311.300000004</v>
      </c>
      <c r="AG210" s="27">
        <f t="shared" si="114"/>
        <v>0</v>
      </c>
      <c r="AH210" s="27">
        <f t="shared" si="122"/>
        <v>0</v>
      </c>
      <c r="AI210" s="27">
        <f t="shared" si="123"/>
        <v>2117931.0299999984</v>
      </c>
      <c r="AJ210" s="27">
        <f t="shared" si="115"/>
        <v>6353793.0899999952</v>
      </c>
      <c r="AK210" s="27">
        <f t="shared" si="116"/>
        <v>16779311.089999996</v>
      </c>
      <c r="AL210" s="27">
        <f t="shared" si="117"/>
        <v>19779311.142499998</v>
      </c>
      <c r="AM210" s="27">
        <f t="shared" si="118"/>
        <v>21179311.195</v>
      </c>
      <c r="AN210" s="27">
        <f t="shared" si="119"/>
        <v>21179311.247500002</v>
      </c>
      <c r="AO210" s="27">
        <f t="shared" si="120"/>
        <v>21179311.300000004</v>
      </c>
      <c r="AP210" s="91">
        <f t="shared" ref="AP210:AP212" si="142">S210/AF210</f>
        <v>0.9999999858352332</v>
      </c>
      <c r="AQ210" s="91">
        <f t="shared" ref="AQ210:AQ212" si="143">S210/AF210</f>
        <v>0.9999999858352332</v>
      </c>
      <c r="AR210" s="91">
        <f t="shared" ref="AR210:AR212" si="144">S210/AF210</f>
        <v>0.9999999858352332</v>
      </c>
      <c r="AS210" s="91">
        <f t="shared" ref="AS210:AS212" si="145">S210/AF210</f>
        <v>0.9999999858352332</v>
      </c>
      <c r="AT210" s="91">
        <f t="shared" ref="AT210:AT212" si="146">S210/AF210</f>
        <v>0.9999999858352332</v>
      </c>
      <c r="AU210" s="91">
        <f t="shared" ref="AU210:AU212" si="147">S210/AF210</f>
        <v>0.9999999858352332</v>
      </c>
      <c r="AV210" s="30">
        <v>0</v>
      </c>
      <c r="AW210" s="30">
        <v>0</v>
      </c>
      <c r="AX210" s="27">
        <f t="shared" si="133"/>
        <v>2117930.9999999991</v>
      </c>
      <c r="AY210" s="27">
        <f t="shared" si="134"/>
        <v>6353792.9999999981</v>
      </c>
      <c r="AZ210" s="27">
        <f t="shared" si="135"/>
        <v>16779310.852324966</v>
      </c>
      <c r="BA210" s="27">
        <f t="shared" si="136"/>
        <v>19779310.862330668</v>
      </c>
      <c r="BB210" s="27">
        <f t="shared" si="137"/>
        <v>21179310.894999996</v>
      </c>
      <c r="BC210" s="27">
        <f t="shared" si="138"/>
        <v>21179310.947499998</v>
      </c>
      <c r="BD210" s="27">
        <f t="shared" si="141"/>
        <v>21179311</v>
      </c>
      <c r="BM210" s="42"/>
      <c r="BN210" s="42"/>
      <c r="BO210" s="42"/>
      <c r="BP210" s="42"/>
      <c r="BQ210" s="42"/>
      <c r="BR210" s="42"/>
      <c r="BS210" s="42"/>
    </row>
    <row r="211" spans="1:71" ht="24.95" customHeight="1" x14ac:dyDescent="0.2">
      <c r="A211" s="1" t="s">
        <v>964</v>
      </c>
      <c r="B211" s="1">
        <v>6</v>
      </c>
      <c r="C211" s="7" t="s">
        <v>65</v>
      </c>
      <c r="D211" s="5" t="s">
        <v>84</v>
      </c>
      <c r="E211" s="7" t="s">
        <v>66</v>
      </c>
      <c r="F211" s="4" t="s">
        <v>915</v>
      </c>
      <c r="G211" s="4" t="s">
        <v>910</v>
      </c>
      <c r="H211" s="4" t="s">
        <v>512</v>
      </c>
      <c r="I211" s="4" t="s">
        <v>916</v>
      </c>
      <c r="J211" s="5" t="s">
        <v>376</v>
      </c>
      <c r="K211" s="4" t="s">
        <v>377</v>
      </c>
      <c r="L211" s="4" t="str">
        <f t="shared" si="124"/>
        <v>6.1.1.7.Eiropas Savienības nozīmes biotopu vai purvu ekosistēmu atjaunošana</v>
      </c>
      <c r="M211" s="4" t="s">
        <v>837</v>
      </c>
      <c r="N211" s="4" t="s">
        <v>928</v>
      </c>
      <c r="O211" s="22" t="s">
        <v>926</v>
      </c>
      <c r="P211" s="5" t="s">
        <v>42</v>
      </c>
      <c r="Q211" s="5" t="str">
        <f t="shared" si="125"/>
        <v>6.1.1.7._</v>
      </c>
      <c r="R211" s="1" t="s">
        <v>69</v>
      </c>
      <c r="S211" s="13">
        <v>6000000</v>
      </c>
      <c r="T211" s="13">
        <v>7058824</v>
      </c>
      <c r="U211" s="13">
        <v>1058824</v>
      </c>
      <c r="V211" s="50">
        <f t="shared" si="140"/>
        <v>0.84999994333333706</v>
      </c>
      <c r="W211" s="40"/>
      <c r="X211" s="90">
        <v>0</v>
      </c>
      <c r="Y211" s="90">
        <v>500000</v>
      </c>
      <c r="Z211" s="90">
        <v>911764</v>
      </c>
      <c r="AA211" s="90">
        <v>1058823.75</v>
      </c>
      <c r="AB211" s="90">
        <v>1058823.9500000002</v>
      </c>
      <c r="AC211" s="90">
        <v>2117647.4</v>
      </c>
      <c r="AD211" s="90">
        <v>1411764.7000000002</v>
      </c>
      <c r="AE211" s="90">
        <v>0.20000000018626451</v>
      </c>
      <c r="AF211" s="27">
        <f t="shared" si="126"/>
        <v>7058824</v>
      </c>
      <c r="AG211" s="27">
        <f t="shared" si="114"/>
        <v>0</v>
      </c>
      <c r="AH211" s="27">
        <f t="shared" si="122"/>
        <v>0</v>
      </c>
      <c r="AI211" s="27">
        <f t="shared" si="123"/>
        <v>500000</v>
      </c>
      <c r="AJ211" s="27">
        <f t="shared" si="115"/>
        <v>1411764</v>
      </c>
      <c r="AK211" s="27">
        <f t="shared" si="116"/>
        <v>2470587.75</v>
      </c>
      <c r="AL211" s="27">
        <f t="shared" si="117"/>
        <v>3529411.7</v>
      </c>
      <c r="AM211" s="27">
        <f t="shared" si="118"/>
        <v>5647059.0999999996</v>
      </c>
      <c r="AN211" s="27">
        <f t="shared" si="119"/>
        <v>7058823.7999999998</v>
      </c>
      <c r="AO211" s="27">
        <f t="shared" si="120"/>
        <v>7058824</v>
      </c>
      <c r="AP211" s="91">
        <f t="shared" si="142"/>
        <v>0.84999994333333706</v>
      </c>
      <c r="AQ211" s="91">
        <f t="shared" si="143"/>
        <v>0.84999994333333706</v>
      </c>
      <c r="AR211" s="91">
        <f t="shared" si="144"/>
        <v>0.84999994333333706</v>
      </c>
      <c r="AS211" s="91">
        <f t="shared" si="145"/>
        <v>0.84999994333333706</v>
      </c>
      <c r="AT211" s="91">
        <f t="shared" si="146"/>
        <v>0.84999994333333706</v>
      </c>
      <c r="AU211" s="91">
        <f t="shared" si="147"/>
        <v>0.84999994333333706</v>
      </c>
      <c r="AV211" s="30">
        <v>0</v>
      </c>
      <c r="AW211" s="30">
        <v>0</v>
      </c>
      <c r="AX211" s="27">
        <f t="shared" si="133"/>
        <v>424999.97166666854</v>
      </c>
      <c r="AY211" s="27">
        <f t="shared" si="134"/>
        <v>1199999.3200000452</v>
      </c>
      <c r="AZ211" s="27">
        <f t="shared" si="135"/>
        <v>2099999.4475000366</v>
      </c>
      <c r="BA211" s="27">
        <f t="shared" si="136"/>
        <v>2999999.7450000169</v>
      </c>
      <c r="BB211" s="27">
        <f t="shared" si="137"/>
        <v>4799999.9150000047</v>
      </c>
      <c r="BC211" s="27">
        <f t="shared" si="138"/>
        <v>5999999.8300000113</v>
      </c>
      <c r="BD211" s="27">
        <f t="shared" si="141"/>
        <v>6000000</v>
      </c>
      <c r="BM211" s="42"/>
      <c r="BN211" s="42"/>
      <c r="BO211" s="42"/>
      <c r="BP211" s="42"/>
      <c r="BQ211" s="42"/>
      <c r="BR211" s="42"/>
      <c r="BS211" s="42"/>
    </row>
    <row r="212" spans="1:71" ht="24.95" customHeight="1" x14ac:dyDescent="0.2">
      <c r="A212" s="1" t="s">
        <v>964</v>
      </c>
      <c r="B212" s="1">
        <v>6</v>
      </c>
      <c r="C212" s="7" t="s">
        <v>65</v>
      </c>
      <c r="D212" s="5" t="s">
        <v>84</v>
      </c>
      <c r="E212" s="7" t="s">
        <v>66</v>
      </c>
      <c r="F212" s="4" t="s">
        <v>915</v>
      </c>
      <c r="G212" s="4" t="s">
        <v>910</v>
      </c>
      <c r="H212" s="4" t="s">
        <v>512</v>
      </c>
      <c r="I212" s="4" t="s">
        <v>916</v>
      </c>
      <c r="J212" s="5" t="s">
        <v>378</v>
      </c>
      <c r="K212" s="4" t="s">
        <v>379</v>
      </c>
      <c r="L212" s="4" t="str">
        <f t="shared" si="124"/>
        <v>6.1.1.8.Pašvaldību un plānošanas reģionu speciālistu prasmju paaugstināšana klimatneitrālas ekonomikas un sociālekonomisko seku saistībā ar klimata pārmaiņām mazināšanas jautājumos</v>
      </c>
      <c r="M212" s="4" t="s">
        <v>927</v>
      </c>
      <c r="N212" s="4" t="s">
        <v>838</v>
      </c>
      <c r="O212" s="4" t="s">
        <v>925</v>
      </c>
      <c r="P212" s="5" t="s">
        <v>42</v>
      </c>
      <c r="Q212" s="5" t="str">
        <f t="shared" si="125"/>
        <v>6.1.1.8._</v>
      </c>
      <c r="R212" s="1" t="s">
        <v>69</v>
      </c>
      <c r="S212" s="13">
        <v>1532920</v>
      </c>
      <c r="T212" s="13">
        <v>1803436</v>
      </c>
      <c r="U212" s="13">
        <v>270516</v>
      </c>
      <c r="V212" s="50">
        <f t="shared" si="140"/>
        <v>0.84999966730175069</v>
      </c>
      <c r="W212" s="40"/>
      <c r="X212" s="90">
        <v>0</v>
      </c>
      <c r="Y212" s="90">
        <v>270515.29411764705</v>
      </c>
      <c r="Z212" s="90">
        <v>360687.0588235294</v>
      </c>
      <c r="AA212" s="90">
        <v>541030.79999999993</v>
      </c>
      <c r="AB212" s="90">
        <v>180343.66176470587</v>
      </c>
      <c r="AC212" s="90">
        <v>180343.66176470587</v>
      </c>
      <c r="AD212" s="90">
        <v>270515.46176470583</v>
      </c>
      <c r="AE212" s="90">
        <v>6.1764705867972225E-2</v>
      </c>
      <c r="AF212" s="27">
        <f t="shared" si="126"/>
        <v>1803435.9999999995</v>
      </c>
      <c r="AG212" s="27">
        <f t="shared" si="114"/>
        <v>0</v>
      </c>
      <c r="AH212" s="27">
        <f t="shared" si="122"/>
        <v>0</v>
      </c>
      <c r="AI212" s="27">
        <f t="shared" si="123"/>
        <v>270515.29411764705</v>
      </c>
      <c r="AJ212" s="27">
        <f t="shared" si="115"/>
        <v>631202.35294117639</v>
      </c>
      <c r="AK212" s="27">
        <f t="shared" si="116"/>
        <v>1172233.1529411762</v>
      </c>
      <c r="AL212" s="27">
        <f t="shared" si="117"/>
        <v>1352576.814705882</v>
      </c>
      <c r="AM212" s="27">
        <f t="shared" si="118"/>
        <v>1532920.4764705878</v>
      </c>
      <c r="AN212" s="27">
        <f t="shared" si="119"/>
        <v>1803435.9382352936</v>
      </c>
      <c r="AO212" s="27">
        <f t="shared" si="120"/>
        <v>1803435.9999999995</v>
      </c>
      <c r="AP212" s="91">
        <f t="shared" si="142"/>
        <v>0.84999966730175092</v>
      </c>
      <c r="AQ212" s="91">
        <f t="shared" si="143"/>
        <v>0.84999966730175092</v>
      </c>
      <c r="AR212" s="91">
        <f t="shared" si="144"/>
        <v>0.84999966730175092</v>
      </c>
      <c r="AS212" s="91">
        <f t="shared" si="145"/>
        <v>0.84999966730175092</v>
      </c>
      <c r="AT212" s="91">
        <f t="shared" si="146"/>
        <v>0.84999966730175092</v>
      </c>
      <c r="AU212" s="91">
        <f t="shared" si="147"/>
        <v>0.84999966730175092</v>
      </c>
      <c r="AV212" s="30">
        <v>0</v>
      </c>
      <c r="AW212" s="30">
        <v>0</v>
      </c>
      <c r="AX212" s="27">
        <f t="shared" si="133"/>
        <v>229937.91000003528</v>
      </c>
      <c r="AY212" s="27">
        <f t="shared" si="134"/>
        <v>536521.79000008234</v>
      </c>
      <c r="AZ212" s="27">
        <f t="shared" si="135"/>
        <v>996397.79000008223</v>
      </c>
      <c r="BA212" s="27">
        <f t="shared" si="136"/>
        <v>1149689.8425000617</v>
      </c>
      <c r="BB212" s="27">
        <f t="shared" si="137"/>
        <v>1302981.895000041</v>
      </c>
      <c r="BC212" s="27">
        <f t="shared" si="138"/>
        <v>1532919.9475000205</v>
      </c>
      <c r="BD212" s="27">
        <f t="shared" si="141"/>
        <v>1532920</v>
      </c>
      <c r="BM212" s="42"/>
      <c r="BN212" s="42"/>
      <c r="BO212" s="42"/>
      <c r="BP212" s="42"/>
      <c r="BQ212" s="42"/>
      <c r="BR212" s="42"/>
      <c r="BS212" s="42"/>
    </row>
    <row r="213" spans="1:71" ht="22.5" x14ac:dyDescent="0.2">
      <c r="A213" s="31" t="s">
        <v>965</v>
      </c>
      <c r="B213" s="29"/>
      <c r="C213" s="30" t="s">
        <v>996</v>
      </c>
      <c r="D213" s="29" t="s">
        <v>982</v>
      </c>
      <c r="E213" s="29" t="s">
        <v>983</v>
      </c>
      <c r="F213" s="29" t="s">
        <v>997</v>
      </c>
      <c r="G213" s="29"/>
      <c r="H213" s="29"/>
      <c r="I213" s="29"/>
      <c r="J213" s="29" t="s">
        <v>990</v>
      </c>
      <c r="K213" s="32" t="s">
        <v>997</v>
      </c>
      <c r="L213" s="32" t="str">
        <f t="shared" si="124"/>
        <v>TPC Administratīvās kapacitātes ceļakartei (TP prioritāte)</v>
      </c>
      <c r="M213" s="29"/>
      <c r="N213" s="29"/>
      <c r="O213" s="29"/>
      <c r="P213" s="33" t="s">
        <v>42</v>
      </c>
      <c r="Q213" s="30" t="s">
        <v>983</v>
      </c>
      <c r="R213" s="1" t="s">
        <v>991</v>
      </c>
      <c r="S213" s="51">
        <v>1643848</v>
      </c>
      <c r="T213" s="51">
        <v>1933939</v>
      </c>
      <c r="U213" s="51">
        <v>290091</v>
      </c>
      <c r="V213" s="53">
        <v>0.84999992243809142</v>
      </c>
      <c r="W213" s="40"/>
      <c r="X213" s="90">
        <v>680436.99999999674</v>
      </c>
      <c r="Y213" s="90">
        <v>61484.00000000326</v>
      </c>
      <c r="Z213" s="90">
        <v>396997</v>
      </c>
      <c r="AA213" s="90">
        <v>384156</v>
      </c>
      <c r="AB213" s="90">
        <v>196683</v>
      </c>
      <c r="AC213" s="90">
        <v>214182</v>
      </c>
      <c r="AD213" s="90">
        <v>0</v>
      </c>
      <c r="AE213" s="90">
        <v>0</v>
      </c>
      <c r="AF213" s="27">
        <f t="shared" si="126"/>
        <v>1933939</v>
      </c>
      <c r="AG213" s="27">
        <f t="shared" si="114"/>
        <v>0</v>
      </c>
      <c r="AH213" s="27">
        <f t="shared" si="122"/>
        <v>680436.99999999674</v>
      </c>
      <c r="AI213" s="27">
        <f t="shared" si="123"/>
        <v>741921</v>
      </c>
      <c r="AJ213" s="27">
        <f t="shared" si="115"/>
        <v>1138918</v>
      </c>
      <c r="AK213" s="27">
        <f t="shared" si="116"/>
        <v>1523074</v>
      </c>
      <c r="AL213" s="27">
        <f t="shared" si="117"/>
        <v>1719757</v>
      </c>
      <c r="AM213" s="27">
        <f t="shared" si="118"/>
        <v>1933939</v>
      </c>
      <c r="AN213" s="27">
        <f t="shared" si="119"/>
        <v>1933939</v>
      </c>
      <c r="AO213" s="27">
        <f t="shared" si="120"/>
        <v>1933939</v>
      </c>
      <c r="AP213" s="91">
        <v>0.29106191834965883</v>
      </c>
      <c r="AQ213" s="91">
        <v>0.40436315825710356</v>
      </c>
      <c r="AR213" s="91">
        <v>0.60650226896698989</v>
      </c>
      <c r="AS213" s="91">
        <v>0.65733521485301716</v>
      </c>
      <c r="AT213" s="91">
        <v>0.75490697908230242</v>
      </c>
      <c r="AU213" s="91">
        <v>0.81219440508640406</v>
      </c>
      <c r="AV213" s="30">
        <v>0</v>
      </c>
      <c r="AW213" s="30">
        <v>0</v>
      </c>
      <c r="AX213" s="27">
        <f t="shared" si="133"/>
        <v>215944.94952389723</v>
      </c>
      <c r="AY213" s="27">
        <f t="shared" si="134"/>
        <v>460536.47947586386</v>
      </c>
      <c r="AZ213" s="27">
        <f t="shared" si="135"/>
        <v>923747.83680462919</v>
      </c>
      <c r="BA213" s="27">
        <f t="shared" si="136"/>
        <v>1130456.8370899803</v>
      </c>
      <c r="BB213" s="27">
        <f t="shared" si="137"/>
        <v>1459944.0482194489</v>
      </c>
      <c r="BC213" s="27">
        <f t="shared" si="138"/>
        <v>1570734.4355783951</v>
      </c>
      <c r="BD213" s="27">
        <f>S213</f>
        <v>1643848</v>
      </c>
      <c r="BM213" s="42"/>
      <c r="BN213" s="42"/>
      <c r="BO213" s="42"/>
      <c r="BP213" s="42"/>
      <c r="BQ213" s="42"/>
      <c r="BR213" s="42"/>
      <c r="BS213" s="42"/>
    </row>
    <row r="214" spans="1:71" x14ac:dyDescent="0.2">
      <c r="A214" s="31" t="s">
        <v>977</v>
      </c>
      <c r="B214" s="29"/>
      <c r="C214" s="30" t="s">
        <v>996</v>
      </c>
      <c r="D214" s="29" t="s">
        <v>982</v>
      </c>
      <c r="E214" s="29" t="s">
        <v>984</v>
      </c>
      <c r="F214" s="29" t="s">
        <v>998</v>
      </c>
      <c r="G214" s="29"/>
      <c r="H214" s="29"/>
      <c r="I214" s="29"/>
      <c r="J214" s="29" t="s">
        <v>989</v>
      </c>
      <c r="K214" s="32" t="s">
        <v>998</v>
      </c>
      <c r="L214" s="32" t="str">
        <f t="shared" si="124"/>
        <v>TPK KPVIS attīstība (TP prioritāte)</v>
      </c>
      <c r="M214" s="29"/>
      <c r="N214" s="29"/>
      <c r="O214" s="29"/>
      <c r="P214" s="33" t="s">
        <v>42</v>
      </c>
      <c r="Q214" s="30" t="s">
        <v>984</v>
      </c>
      <c r="R214" s="31" t="s">
        <v>43</v>
      </c>
      <c r="S214" s="51">
        <v>3000000</v>
      </c>
      <c r="T214" s="51">
        <v>3529412</v>
      </c>
      <c r="U214" s="51">
        <v>529412</v>
      </c>
      <c r="V214" s="53">
        <v>0.84999994333333706</v>
      </c>
      <c r="W214" s="40"/>
      <c r="X214" s="90">
        <v>791185</v>
      </c>
      <c r="Y214" s="90">
        <v>791185</v>
      </c>
      <c r="Z214" s="90">
        <v>791185</v>
      </c>
      <c r="AA214" s="90">
        <v>791185</v>
      </c>
      <c r="AB214" s="90">
        <v>182336</v>
      </c>
      <c r="AC214" s="90">
        <v>182336</v>
      </c>
      <c r="AD214" s="90">
        <v>0</v>
      </c>
      <c r="AE214" s="90">
        <v>0</v>
      </c>
      <c r="AF214" s="27">
        <f t="shared" si="126"/>
        <v>3529412</v>
      </c>
      <c r="AG214" s="27">
        <f t="shared" si="114"/>
        <v>0</v>
      </c>
      <c r="AH214" s="27">
        <f t="shared" si="122"/>
        <v>791185</v>
      </c>
      <c r="AI214" s="27">
        <f t="shared" si="123"/>
        <v>1582370</v>
      </c>
      <c r="AJ214" s="27">
        <f t="shared" si="115"/>
        <v>2373555</v>
      </c>
      <c r="AK214" s="27">
        <f t="shared" si="116"/>
        <v>3164740</v>
      </c>
      <c r="AL214" s="27">
        <f t="shared" si="117"/>
        <v>3347076</v>
      </c>
      <c r="AM214" s="27">
        <f t="shared" si="118"/>
        <v>3529412</v>
      </c>
      <c r="AN214" s="27">
        <f t="shared" si="119"/>
        <v>3529412</v>
      </c>
      <c r="AO214" s="27">
        <f t="shared" si="120"/>
        <v>3529412</v>
      </c>
      <c r="AP214" s="91">
        <v>0.50435846832197817</v>
      </c>
      <c r="AQ214" s="91">
        <v>0.46991464047737752</v>
      </c>
      <c r="AR214" s="91">
        <v>0.54455166330727101</v>
      </c>
      <c r="AS214" s="91">
        <v>0.68869228476477917</v>
      </c>
      <c r="AT214" s="91">
        <v>0.78416684405807557</v>
      </c>
      <c r="AU214" s="91">
        <v>0.82817599772856554</v>
      </c>
      <c r="AV214" s="30">
        <v>0</v>
      </c>
      <c r="AW214" s="30">
        <v>0</v>
      </c>
      <c r="AX214" s="27">
        <f t="shared" si="133"/>
        <v>798081.70951864857</v>
      </c>
      <c r="AY214" s="27">
        <f t="shared" si="134"/>
        <v>1115368.2444782818</v>
      </c>
      <c r="AZ214" s="27">
        <f t="shared" si="135"/>
        <v>1723364.4309350529</v>
      </c>
      <c r="BA214" s="27">
        <f t="shared" si="136"/>
        <v>2305105.4177213581</v>
      </c>
      <c r="BB214" s="27">
        <f t="shared" si="137"/>
        <v>2767647.8694207007</v>
      </c>
      <c r="BC214" s="27">
        <f t="shared" si="138"/>
        <v>2922974.3044951721</v>
      </c>
      <c r="BD214" s="27">
        <f>S214</f>
        <v>3000000</v>
      </c>
      <c r="BM214" s="42"/>
      <c r="BN214" s="42"/>
      <c r="BO214" s="42"/>
      <c r="BP214" s="42"/>
      <c r="BQ214" s="42"/>
      <c r="BR214" s="42"/>
      <c r="BS214" s="42"/>
    </row>
    <row r="215" spans="1:71" x14ac:dyDescent="0.2">
      <c r="A215" s="31" t="s">
        <v>1005</v>
      </c>
      <c r="B215" s="29"/>
      <c r="C215" s="30" t="s">
        <v>996</v>
      </c>
      <c r="D215" s="29" t="s">
        <v>986</v>
      </c>
      <c r="E215" s="29" t="s">
        <v>978</v>
      </c>
      <c r="F215" s="29" t="s">
        <v>986</v>
      </c>
      <c r="G215" s="29"/>
      <c r="H215" s="29"/>
      <c r="I215" s="29"/>
      <c r="J215" s="29" t="s">
        <v>978</v>
      </c>
      <c r="K215" s="32" t="s">
        <v>986</v>
      </c>
      <c r="L215" s="32" t="str">
        <f>J215&amp;K215</f>
        <v>TPTehniskā palīdzība</v>
      </c>
      <c r="M215" s="29"/>
      <c r="N215" s="29"/>
      <c r="O215" s="29"/>
      <c r="P215" s="33" t="s">
        <v>42</v>
      </c>
      <c r="Q215" s="33" t="s">
        <v>978</v>
      </c>
      <c r="R215" s="31" t="s">
        <v>978</v>
      </c>
      <c r="S215" s="51">
        <v>143901337.82544345</v>
      </c>
      <c r="T215" s="28"/>
      <c r="U215" s="28"/>
      <c r="V215" s="28"/>
      <c r="W215" s="40">
        <v>12125372.219999999</v>
      </c>
      <c r="X215" s="90">
        <v>25350490</v>
      </c>
      <c r="Y215" s="90">
        <v>25350486</v>
      </c>
      <c r="Z215" s="90">
        <v>25350486</v>
      </c>
      <c r="AA215" s="90">
        <v>25350486</v>
      </c>
      <c r="AB215" s="90">
        <v>25350488</v>
      </c>
      <c r="AC215" s="90">
        <v>25350476</v>
      </c>
      <c r="AD215" s="90">
        <v>0</v>
      </c>
      <c r="AE215" s="90">
        <v>0</v>
      </c>
      <c r="AF215" s="27">
        <f t="shared" si="126"/>
        <v>164228284.22</v>
      </c>
      <c r="AG215" s="27">
        <f t="shared" si="114"/>
        <v>12125372.219999999</v>
      </c>
      <c r="AH215" s="27">
        <f>AG215+X215</f>
        <v>37475862.219999999</v>
      </c>
      <c r="AI215" s="27">
        <f>AH215+Y215</f>
        <v>62826348.219999999</v>
      </c>
      <c r="AJ215" s="27">
        <f t="shared" si="115"/>
        <v>88176834.219999999</v>
      </c>
      <c r="AK215" s="27">
        <f t="shared" si="116"/>
        <v>113527320.22</v>
      </c>
      <c r="AL215" s="27">
        <f t="shared" si="117"/>
        <v>138877808.22</v>
      </c>
      <c r="AM215" s="27">
        <f t="shared" si="118"/>
        <v>164228284.22</v>
      </c>
      <c r="AN215" s="27">
        <f t="shared" si="119"/>
        <v>164228284.22</v>
      </c>
      <c r="AO215" s="27">
        <f t="shared" si="120"/>
        <v>164228284.22</v>
      </c>
      <c r="AP215" s="92"/>
      <c r="AQ215" s="92"/>
      <c r="AR215" s="92"/>
      <c r="AS215" s="92"/>
      <c r="AT215" s="92"/>
      <c r="AU215" s="92"/>
      <c r="AV215" s="30">
        <v>0</v>
      </c>
      <c r="AW215" s="30">
        <v>0</v>
      </c>
      <c r="AX215" s="27">
        <f t="shared" ref="AX215:BD215" si="148">AX7*3.5%+AX8*4%+AX9*2.5%+AX10*4%</f>
        <v>8063381.8711068621</v>
      </c>
      <c r="AY215" s="27">
        <f t="shared" si="148"/>
        <v>28449779.021727901</v>
      </c>
      <c r="AZ215" s="27">
        <f t="shared" si="148"/>
        <v>52861437.689179495</v>
      </c>
      <c r="BA215" s="27">
        <f t="shared" si="148"/>
        <v>83561059.383366868</v>
      </c>
      <c r="BB215" s="27">
        <f t="shared" si="148"/>
        <v>115520205.44258</v>
      </c>
      <c r="BC215" s="27">
        <f t="shared" si="148"/>
        <v>139276927.72679767</v>
      </c>
      <c r="BD215" s="27">
        <f t="shared" si="148"/>
        <v>143901337.99500003</v>
      </c>
      <c r="BM215" s="42"/>
      <c r="BN215" s="42"/>
      <c r="BO215" s="42"/>
      <c r="BP215" s="42"/>
      <c r="BQ215" s="42"/>
      <c r="BR215" s="42"/>
      <c r="BS215" s="42"/>
    </row>
    <row r="216" spans="1:71" x14ac:dyDescent="0.2">
      <c r="R216" s="56"/>
      <c r="S216" s="44"/>
      <c r="T216" s="44"/>
      <c r="U216" s="44"/>
      <c r="V216" s="44"/>
      <c r="W216" s="57"/>
      <c r="X216" s="45"/>
      <c r="Y216" s="45"/>
      <c r="Z216" s="45"/>
      <c r="AA216" s="45"/>
      <c r="AB216" s="45"/>
      <c r="AC216" s="45"/>
      <c r="AD216" s="45"/>
      <c r="AE216" s="45"/>
      <c r="AF216" s="45">
        <f>W216+X216+Y216+Z216+AA216+AB216+AC216+AD216+AE216</f>
        <v>0</v>
      </c>
      <c r="AG216" s="42"/>
      <c r="AH216" s="42"/>
      <c r="AI216" s="42"/>
      <c r="AJ216" s="42"/>
      <c r="AK216" s="42"/>
      <c r="AL216" s="42"/>
      <c r="AM216" s="42"/>
      <c r="AN216" s="42"/>
      <c r="AO216" s="42"/>
      <c r="AP216" s="42"/>
      <c r="AQ216" s="42"/>
      <c r="AR216" s="42"/>
      <c r="AS216" s="42"/>
      <c r="AT216" s="42"/>
      <c r="AU216" s="42"/>
      <c r="AX216" s="42"/>
      <c r="AY216" s="42"/>
      <c r="AZ216" s="42"/>
      <c r="BA216" s="42"/>
      <c r="BB216" s="42"/>
      <c r="BC216" s="42"/>
    </row>
    <row r="217" spans="1:71" x14ac:dyDescent="0.2">
      <c r="R217" s="56"/>
      <c r="S217" s="44"/>
      <c r="T217" s="44"/>
      <c r="U217" s="44"/>
      <c r="V217" s="44"/>
      <c r="W217" s="57"/>
      <c r="X217" s="45"/>
      <c r="Y217" s="45"/>
      <c r="Z217" s="45"/>
      <c r="AA217" s="45"/>
      <c r="AB217" s="45"/>
      <c r="AC217" s="45"/>
      <c r="AD217" s="45"/>
      <c r="AE217" s="45"/>
      <c r="AF217" s="45">
        <f>W217+X217+Y217+Z217+AA217+AB217+AC217+AD217+AE217</f>
        <v>0</v>
      </c>
      <c r="AG217" s="42"/>
      <c r="AH217" s="42"/>
      <c r="AI217" s="42"/>
      <c r="AJ217" s="42"/>
      <c r="AK217" s="42"/>
      <c r="AL217" s="42"/>
      <c r="AM217" s="42"/>
      <c r="AN217" s="42"/>
      <c r="AO217" s="42"/>
      <c r="AP217" s="42"/>
      <c r="AQ217" s="42"/>
      <c r="AR217" s="42"/>
      <c r="AS217" s="42"/>
      <c r="AT217" s="42"/>
      <c r="AU217" s="42"/>
      <c r="AX217" s="42"/>
      <c r="AY217" s="42"/>
      <c r="AZ217" s="42"/>
      <c r="BA217" s="42"/>
      <c r="BB217" s="42"/>
      <c r="BC217" s="42"/>
    </row>
    <row r="218" spans="1:71" x14ac:dyDescent="0.2">
      <c r="R218" s="56"/>
      <c r="S218" s="44"/>
      <c r="T218" s="44"/>
      <c r="U218" s="44"/>
      <c r="V218" s="44"/>
      <c r="W218" s="56"/>
      <c r="X218" s="45"/>
      <c r="Y218" s="45"/>
      <c r="Z218" s="45"/>
      <c r="AA218" s="45"/>
      <c r="AB218" s="45"/>
      <c r="AC218" s="45"/>
      <c r="AD218" s="45"/>
      <c r="AE218" s="45"/>
      <c r="AF218" s="45">
        <f>W218+X218+Y218+Z218+AA218+AB218+AC218+AD218+AE218</f>
        <v>0</v>
      </c>
      <c r="AG218" s="42"/>
      <c r="AH218" s="42"/>
      <c r="AI218" s="42"/>
      <c r="AJ218" s="42"/>
      <c r="AK218" s="42"/>
      <c r="AL218" s="42"/>
      <c r="AM218" s="42"/>
      <c r="AN218" s="42"/>
      <c r="AO218" s="42"/>
      <c r="AP218" s="42"/>
      <c r="AQ218" s="42"/>
      <c r="AR218" s="42"/>
      <c r="AS218" s="42"/>
      <c r="AT218" s="42"/>
      <c r="AU218" s="42"/>
      <c r="AX218" s="42"/>
      <c r="AY218" s="42"/>
      <c r="AZ218" s="42"/>
      <c r="BA218" s="42"/>
      <c r="BB218" s="42"/>
      <c r="BC218" s="42"/>
    </row>
    <row r="219" spans="1:71" x14ac:dyDescent="0.2">
      <c r="R219" s="58"/>
      <c r="S219" s="58"/>
      <c r="T219" s="58"/>
      <c r="U219" s="58"/>
      <c r="V219" s="58"/>
      <c r="W219" s="58"/>
      <c r="X219" s="58"/>
      <c r="Y219" s="58"/>
      <c r="Z219" s="59"/>
      <c r="AA219" s="59"/>
      <c r="AB219" s="59"/>
      <c r="AC219" s="59"/>
      <c r="AD219" s="59"/>
      <c r="AE219" s="59"/>
      <c r="AF219" s="58"/>
      <c r="AV219" s="58"/>
      <c r="AW219" s="58"/>
      <c r="AX219" s="58"/>
      <c r="AY219" s="58"/>
      <c r="AZ219" s="58"/>
      <c r="BA219" s="58"/>
      <c r="BB219" s="58"/>
      <c r="BC219" s="58"/>
      <c r="BD219" s="58"/>
    </row>
    <row r="220" spans="1:71" x14ac:dyDescent="0.2">
      <c r="Z220" s="24"/>
      <c r="AA220" s="24"/>
      <c r="AB220" s="24"/>
      <c r="AC220" s="24"/>
      <c r="AD220" s="24"/>
      <c r="AE220" s="24"/>
      <c r="AV220" s="58"/>
      <c r="AW220" s="58"/>
      <c r="AX220" s="58"/>
      <c r="AY220" s="58"/>
      <c r="AZ220" s="58"/>
      <c r="BA220" s="58"/>
      <c r="BB220" s="58"/>
      <c r="BC220" s="58"/>
      <c r="BD220" s="58"/>
    </row>
    <row r="221" spans="1:71" x14ac:dyDescent="0.2">
      <c r="AV221" s="58"/>
      <c r="AW221" s="58"/>
      <c r="AX221" s="58"/>
      <c r="AY221" s="58"/>
      <c r="AZ221" s="58"/>
      <c r="BA221" s="58"/>
      <c r="BB221" s="58"/>
      <c r="BC221" s="58"/>
      <c r="BD221" s="58"/>
    </row>
    <row r="222" spans="1:71" x14ac:dyDescent="0.2">
      <c r="AV222" s="58"/>
      <c r="AW222" s="58"/>
      <c r="AX222" s="104"/>
      <c r="AY222" s="58"/>
      <c r="AZ222" s="58"/>
      <c r="BA222" s="58"/>
      <c r="BB222" s="58"/>
      <c r="BC222" s="58"/>
      <c r="BD222" s="58"/>
    </row>
    <row r="223" spans="1:71" x14ac:dyDescent="0.2">
      <c r="AV223" s="58"/>
      <c r="AW223" s="58"/>
      <c r="AX223" s="58"/>
      <c r="AY223" s="58"/>
      <c r="AZ223" s="104"/>
      <c r="BA223" s="58"/>
      <c r="BB223" s="58"/>
      <c r="BC223" s="58"/>
      <c r="BD223" s="58"/>
    </row>
  </sheetData>
  <autoFilter ref="A13:BE218" xr:uid="{00000000-0009-0000-0000-000001000000}"/>
  <mergeCells count="32">
    <mergeCell ref="I6:I12"/>
    <mergeCell ref="J6:J12"/>
    <mergeCell ref="S5:V5"/>
    <mergeCell ref="T6:T12"/>
    <mergeCell ref="U6:U12"/>
    <mergeCell ref="K6:K12"/>
    <mergeCell ref="M6:M12"/>
    <mergeCell ref="N6:N12"/>
    <mergeCell ref="P6:P12"/>
    <mergeCell ref="Q6:Q12"/>
    <mergeCell ref="O6:O12"/>
    <mergeCell ref="A2:BD2"/>
    <mergeCell ref="V6:V12"/>
    <mergeCell ref="S6:S12"/>
    <mergeCell ref="AG5:AO5"/>
    <mergeCell ref="AV5:BD5"/>
    <mergeCell ref="AP5:AU5"/>
    <mergeCell ref="W5:AF5"/>
    <mergeCell ref="L6:L12"/>
    <mergeCell ref="A6:A12"/>
    <mergeCell ref="B6:B12"/>
    <mergeCell ref="C6:C12"/>
    <mergeCell ref="D6:D12"/>
    <mergeCell ref="E6:E12"/>
    <mergeCell ref="F6:F12"/>
    <mergeCell ref="G6:G12"/>
    <mergeCell ref="H6:H12"/>
    <mergeCell ref="W107:AU107"/>
    <mergeCell ref="W91:AU91"/>
    <mergeCell ref="W92:AU92"/>
    <mergeCell ref="W202:AU202"/>
    <mergeCell ref="W129:AU129"/>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0"/>
  <sheetViews>
    <sheetView workbookViewId="0">
      <selection activeCell="F46" sqref="F46"/>
    </sheetView>
  </sheetViews>
  <sheetFormatPr defaultRowHeight="15" x14ac:dyDescent="0.25"/>
  <cols>
    <col min="1" max="1" width="49.5703125" customWidth="1"/>
    <col min="2" max="2" width="24.28515625" customWidth="1"/>
    <col min="3" max="3" width="12.5703125" customWidth="1"/>
    <col min="4" max="8" width="14" bestFit="1" customWidth="1"/>
    <col min="10" max="10" width="15" bestFit="1" customWidth="1"/>
  </cols>
  <sheetData>
    <row r="1" spans="1:10" ht="86.25" customHeight="1" x14ac:dyDescent="0.25">
      <c r="A1" s="129" t="s">
        <v>1036</v>
      </c>
      <c r="B1" s="129"/>
      <c r="C1" s="129"/>
      <c r="D1" s="129"/>
      <c r="E1" s="129"/>
      <c r="F1" s="129"/>
      <c r="G1" s="129"/>
      <c r="H1" s="129"/>
    </row>
    <row r="2" spans="1:10" x14ac:dyDescent="0.25">
      <c r="A2" s="83" t="s">
        <v>1064</v>
      </c>
      <c r="B2" s="83"/>
      <c r="C2" s="84">
        <f>C5+C8+C11+C14+C17+C20+C23+C26+C29+C32+C35+C38</f>
        <v>868139089.96676409</v>
      </c>
      <c r="D2" s="84">
        <f>D5+D8+D11+D14+D17+D20+D23+D26+D29+D32+D35+D38</f>
        <v>1589000167.8979287</v>
      </c>
      <c r="E2" s="84">
        <f t="shared" ref="E2:H2" si="0">E5+E8+E11+E14+E17+E20+E23+E26+E29+E32+E35+E38</f>
        <v>2516790109.491024</v>
      </c>
      <c r="F2" s="84">
        <f t="shared" si="0"/>
        <v>3509714331.5139041</v>
      </c>
      <c r="G2" s="84">
        <f t="shared" si="0"/>
        <v>4257601103.7825918</v>
      </c>
      <c r="H2" s="84">
        <f t="shared" si="0"/>
        <v>4401748923.9949999</v>
      </c>
      <c r="J2" s="61"/>
    </row>
    <row r="3" spans="1:10" x14ac:dyDescent="0.25">
      <c r="A3" s="70" t="s">
        <v>1035</v>
      </c>
      <c r="B3" s="70" t="s">
        <v>6</v>
      </c>
      <c r="C3" s="70">
        <v>2025</v>
      </c>
      <c r="D3" s="70">
        <v>2026</v>
      </c>
      <c r="E3" s="70">
        <v>2027</v>
      </c>
      <c r="F3" s="70">
        <v>2028</v>
      </c>
      <c r="G3" s="70">
        <v>2029</v>
      </c>
      <c r="H3" s="70">
        <v>2030</v>
      </c>
    </row>
    <row r="4" spans="1:10" ht="15.75" x14ac:dyDescent="0.25">
      <c r="A4" s="131" t="s">
        <v>1010</v>
      </c>
      <c r="B4" s="73" t="s">
        <v>1022</v>
      </c>
      <c r="C4" s="79">
        <v>111367703.56623799</v>
      </c>
      <c r="D4" s="79">
        <v>251765922.12560859</v>
      </c>
      <c r="E4" s="79">
        <v>390460406.30025971</v>
      </c>
      <c r="F4" s="79">
        <v>534313739.34156674</v>
      </c>
      <c r="G4" s="79">
        <v>657700108.20527053</v>
      </c>
      <c r="H4" s="79">
        <v>818717761.22230935</v>
      </c>
      <c r="J4" s="75"/>
    </row>
    <row r="5" spans="1:10" ht="15.75" x14ac:dyDescent="0.25">
      <c r="A5" s="132"/>
      <c r="B5" s="72" t="s">
        <v>1023</v>
      </c>
      <c r="C5" s="80">
        <v>175373476.77715144</v>
      </c>
      <c r="D5" s="80">
        <v>293110060.78795028</v>
      </c>
      <c r="E5" s="80">
        <v>497915765.30356354</v>
      </c>
      <c r="F5" s="80">
        <v>666948953.08732462</v>
      </c>
      <c r="G5" s="80">
        <v>771600757.4730345</v>
      </c>
      <c r="H5" s="80">
        <v>818717767</v>
      </c>
    </row>
    <row r="6" spans="1:10" ht="15.75" x14ac:dyDescent="0.25">
      <c r="A6" s="133"/>
      <c r="B6" s="72" t="s">
        <v>1024</v>
      </c>
      <c r="C6" s="80">
        <f t="shared" ref="C6:H6" si="1">C5-C4</f>
        <v>64005773.21091345</v>
      </c>
      <c r="D6" s="80">
        <f t="shared" si="1"/>
        <v>41344138.662341684</v>
      </c>
      <c r="E6" s="80">
        <f t="shared" si="1"/>
        <v>107455359.00330383</v>
      </c>
      <c r="F6" s="80">
        <f t="shared" si="1"/>
        <v>132635213.74575788</v>
      </c>
      <c r="G6" s="80">
        <f t="shared" si="1"/>
        <v>113900649.26776397</v>
      </c>
      <c r="H6" s="80">
        <f t="shared" si="1"/>
        <v>5.7776906490325928</v>
      </c>
      <c r="J6" s="76"/>
    </row>
    <row r="7" spans="1:10" ht="15.75" x14ac:dyDescent="0.25">
      <c r="A7" s="126" t="s">
        <v>1011</v>
      </c>
      <c r="B7" s="71" t="s">
        <v>1022</v>
      </c>
      <c r="C7" s="81">
        <v>8477070.1429076027</v>
      </c>
      <c r="D7" s="81">
        <v>19333985.263426762</v>
      </c>
      <c r="E7" s="81">
        <v>30889538.736055106</v>
      </c>
      <c r="F7" s="81">
        <v>42871293.405231625</v>
      </c>
      <c r="G7" s="81">
        <v>53162070.991246879</v>
      </c>
      <c r="H7" s="81">
        <v>66554999.880453765</v>
      </c>
      <c r="J7" s="75"/>
    </row>
    <row r="8" spans="1:10" ht="15.75" x14ac:dyDescent="0.25">
      <c r="A8" s="127"/>
      <c r="B8" s="74" t="s">
        <v>1023</v>
      </c>
      <c r="C8" s="82">
        <v>20882662.834618099</v>
      </c>
      <c r="D8" s="82">
        <v>41291443.468927354</v>
      </c>
      <c r="E8" s="82">
        <v>55221484.293182023</v>
      </c>
      <c r="F8" s="82">
        <v>62832135.031484172</v>
      </c>
      <c r="G8" s="82">
        <v>65320852.671550378</v>
      </c>
      <c r="H8" s="82">
        <v>66555000</v>
      </c>
    </row>
    <row r="9" spans="1:10" ht="15.75" x14ac:dyDescent="0.25">
      <c r="A9" s="128"/>
      <c r="B9" s="74" t="s">
        <v>1024</v>
      </c>
      <c r="C9" s="82">
        <f t="shared" ref="C9:H9" si="2">C8-C7</f>
        <v>12405592.691710496</v>
      </c>
      <c r="D9" s="82">
        <f t="shared" si="2"/>
        <v>21957458.205500592</v>
      </c>
      <c r="E9" s="82">
        <f t="shared" si="2"/>
        <v>24331945.557126917</v>
      </c>
      <c r="F9" s="82">
        <f t="shared" si="2"/>
        <v>19960841.626252547</v>
      </c>
      <c r="G9" s="82">
        <f t="shared" si="2"/>
        <v>12158781.680303499</v>
      </c>
      <c r="H9" s="82">
        <f t="shared" si="2"/>
        <v>0.11954623460769653</v>
      </c>
    </row>
    <row r="10" spans="1:10" ht="15.75" x14ac:dyDescent="0.25">
      <c r="A10" s="131" t="s">
        <v>1012</v>
      </c>
      <c r="B10" s="73" t="s">
        <v>1022</v>
      </c>
      <c r="C10" s="79">
        <v>7016443.3687733179</v>
      </c>
      <c r="D10" s="79">
        <v>16010305.798946014</v>
      </c>
      <c r="E10" s="79">
        <v>25572553.537395272</v>
      </c>
      <c r="F10" s="79">
        <v>35494066.940189756</v>
      </c>
      <c r="G10" s="79">
        <v>44009975.977001511</v>
      </c>
      <c r="H10" s="79">
        <v>55094175.845657058</v>
      </c>
      <c r="J10" s="75"/>
    </row>
    <row r="11" spans="1:10" ht="15.75" x14ac:dyDescent="0.25">
      <c r="A11" s="132"/>
      <c r="B11" s="72" t="s">
        <v>1023</v>
      </c>
      <c r="C11" s="80">
        <v>8460676.8739195578</v>
      </c>
      <c r="D11" s="80">
        <v>17383668.200967394</v>
      </c>
      <c r="E11" s="80">
        <v>31420187.923055906</v>
      </c>
      <c r="F11" s="80">
        <v>49177671.437879033</v>
      </c>
      <c r="G11" s="80">
        <v>52808623.359477542</v>
      </c>
      <c r="H11" s="80">
        <v>55094176</v>
      </c>
    </row>
    <row r="12" spans="1:10" ht="15.75" x14ac:dyDescent="0.25">
      <c r="A12" s="133"/>
      <c r="B12" s="72" t="s">
        <v>1024</v>
      </c>
      <c r="C12" s="80">
        <f t="shared" ref="C12:H12" si="3">C11-C10</f>
        <v>1444233.5051462399</v>
      </c>
      <c r="D12" s="80">
        <f t="shared" si="3"/>
        <v>1373362.4020213801</v>
      </c>
      <c r="E12" s="80">
        <f t="shared" si="3"/>
        <v>5847634.3856606334</v>
      </c>
      <c r="F12" s="80">
        <f t="shared" si="3"/>
        <v>13683604.497689277</v>
      </c>
      <c r="G12" s="80">
        <f t="shared" si="3"/>
        <v>8798647.3824760318</v>
      </c>
      <c r="H12" s="80">
        <f t="shared" si="3"/>
        <v>0.15434294193983078</v>
      </c>
    </row>
    <row r="13" spans="1:10" ht="15.75" x14ac:dyDescent="0.25">
      <c r="A13" s="126" t="s">
        <v>1013</v>
      </c>
      <c r="B13" s="71" t="s">
        <v>1022</v>
      </c>
      <c r="C13" s="81">
        <v>93478547.054637909</v>
      </c>
      <c r="D13" s="81">
        <v>211954440.9766205</v>
      </c>
      <c r="E13" s="81">
        <v>331216709.74125403</v>
      </c>
      <c r="F13" s="81">
        <v>455038293.57083333</v>
      </c>
      <c r="G13" s="81">
        <v>561180981.56322157</v>
      </c>
      <c r="H13" s="81">
        <v>699720282.33172786</v>
      </c>
      <c r="J13" s="75"/>
    </row>
    <row r="14" spans="1:10" ht="15.75" x14ac:dyDescent="0.25">
      <c r="A14" s="127"/>
      <c r="B14" s="74" t="s">
        <v>1023</v>
      </c>
      <c r="C14" s="82">
        <v>102655467.24453071</v>
      </c>
      <c r="D14" s="82">
        <v>246877046.41787812</v>
      </c>
      <c r="E14" s="82">
        <v>419394551.25130486</v>
      </c>
      <c r="F14" s="82">
        <v>571567314.10238004</v>
      </c>
      <c r="G14" s="82">
        <v>652024598.67524481</v>
      </c>
      <c r="H14" s="82">
        <v>699720281</v>
      </c>
      <c r="J14" s="75"/>
    </row>
    <row r="15" spans="1:10" ht="15.75" x14ac:dyDescent="0.25">
      <c r="A15" s="128"/>
      <c r="B15" s="74" t="s">
        <v>1024</v>
      </c>
      <c r="C15" s="82">
        <f t="shared" ref="C15:H15" si="4">C14-C13</f>
        <v>9176920.1898927987</v>
      </c>
      <c r="D15" s="82">
        <f t="shared" si="4"/>
        <v>34922605.441257626</v>
      </c>
      <c r="E15" s="82">
        <f t="shared" si="4"/>
        <v>88177841.510050833</v>
      </c>
      <c r="F15" s="82">
        <f t="shared" si="4"/>
        <v>116529020.53154671</v>
      </c>
      <c r="G15" s="82">
        <f t="shared" si="4"/>
        <v>90843617.112023234</v>
      </c>
      <c r="H15" s="82">
        <f t="shared" si="4"/>
        <v>-1.3317278623580933</v>
      </c>
    </row>
    <row r="16" spans="1:10" ht="15.75" x14ac:dyDescent="0.25">
      <c r="A16" s="131" t="s">
        <v>1014</v>
      </c>
      <c r="B16" s="73" t="s">
        <v>1022</v>
      </c>
      <c r="C16" s="79">
        <v>9979271.8966246434</v>
      </c>
      <c r="D16" s="79">
        <v>22775206.387084633</v>
      </c>
      <c r="E16" s="79">
        <v>36376354.956422426</v>
      </c>
      <c r="F16" s="79">
        <v>50492343.827105902</v>
      </c>
      <c r="G16" s="79">
        <v>62605639.720624611</v>
      </c>
      <c r="H16" s="79">
        <v>78376412.56117712</v>
      </c>
      <c r="J16" s="75"/>
    </row>
    <row r="17" spans="1:10" ht="15.75" x14ac:dyDescent="0.25">
      <c r="A17" s="132"/>
      <c r="B17" s="72" t="s">
        <v>1023</v>
      </c>
      <c r="C17" s="80">
        <v>8386189.259450403</v>
      </c>
      <c r="D17" s="80">
        <v>20083333.372974295</v>
      </c>
      <c r="E17" s="80">
        <v>38966612.850815594</v>
      </c>
      <c r="F17" s="80">
        <v>60313833.31580779</v>
      </c>
      <c r="G17" s="80">
        <v>74432132.000755966</v>
      </c>
      <c r="H17" s="80">
        <v>78376412</v>
      </c>
    </row>
    <row r="18" spans="1:10" ht="15.75" x14ac:dyDescent="0.25">
      <c r="A18" s="133"/>
      <c r="B18" s="72" t="s">
        <v>1024</v>
      </c>
      <c r="C18" s="78">
        <f t="shared" ref="C18:H18" si="5">C17-C16</f>
        <v>-1593082.6371742403</v>
      </c>
      <c r="D18" s="78">
        <f t="shared" si="5"/>
        <v>-2691873.0141103379</v>
      </c>
      <c r="E18" s="80">
        <f t="shared" si="5"/>
        <v>2590257.8943931684</v>
      </c>
      <c r="F18" s="80">
        <f t="shared" si="5"/>
        <v>9821489.4887018874</v>
      </c>
      <c r="G18" s="80">
        <f t="shared" si="5"/>
        <v>11826492.280131355</v>
      </c>
      <c r="H18" s="80">
        <f t="shared" si="5"/>
        <v>-0.56117711961269379</v>
      </c>
    </row>
    <row r="19" spans="1:10" ht="15.75" x14ac:dyDescent="0.25">
      <c r="A19" s="126" t="s">
        <v>1015</v>
      </c>
      <c r="B19" s="71" t="s">
        <v>1022</v>
      </c>
      <c r="C19" s="81">
        <v>39266646.042613387</v>
      </c>
      <c r="D19" s="81">
        <v>89752027.60006547</v>
      </c>
      <c r="E19" s="81">
        <v>143303939.74830693</v>
      </c>
      <c r="F19" s="81">
        <v>199005413.13971889</v>
      </c>
      <c r="G19" s="81">
        <v>246713217.80724561</v>
      </c>
      <c r="H19" s="81">
        <v>308962149.02574283</v>
      </c>
      <c r="J19" s="75"/>
    </row>
    <row r="20" spans="1:10" ht="15.75" x14ac:dyDescent="0.25">
      <c r="A20" s="127"/>
      <c r="B20" s="74" t="s">
        <v>1023</v>
      </c>
      <c r="C20" s="82">
        <v>33680836.687619485</v>
      </c>
      <c r="D20" s="82">
        <v>101094241.36311039</v>
      </c>
      <c r="E20" s="82">
        <v>159175310.92940253</v>
      </c>
      <c r="F20" s="82">
        <v>228897996.41938534</v>
      </c>
      <c r="G20" s="82">
        <v>281541924.72517741</v>
      </c>
      <c r="H20" s="82">
        <v>308962151</v>
      </c>
    </row>
    <row r="21" spans="1:10" ht="15.75" x14ac:dyDescent="0.25">
      <c r="A21" s="128"/>
      <c r="B21" s="74" t="s">
        <v>1024</v>
      </c>
      <c r="C21" s="77">
        <f t="shared" ref="C21:H21" si="6">C20-C19</f>
        <v>-5585809.3549939021</v>
      </c>
      <c r="D21" s="82">
        <f t="shared" si="6"/>
        <v>11342213.763044924</v>
      </c>
      <c r="E21" s="82">
        <f t="shared" si="6"/>
        <v>15871371.1810956</v>
      </c>
      <c r="F21" s="82">
        <f t="shared" si="6"/>
        <v>29892583.279666454</v>
      </c>
      <c r="G21" s="82">
        <f t="shared" si="6"/>
        <v>34828706.917931795</v>
      </c>
      <c r="H21" s="82">
        <f t="shared" si="6"/>
        <v>1.9742571711540222</v>
      </c>
    </row>
    <row r="22" spans="1:10" ht="15.75" x14ac:dyDescent="0.25">
      <c r="A22" s="131" t="s">
        <v>1016</v>
      </c>
      <c r="B22" s="73" t="s">
        <v>1022</v>
      </c>
      <c r="C22" s="79">
        <v>115107857.27212381</v>
      </c>
      <c r="D22" s="79">
        <v>262283258.32688591</v>
      </c>
      <c r="E22" s="79">
        <v>419265953.72413814</v>
      </c>
      <c r="F22" s="79">
        <v>581824843.18413949</v>
      </c>
      <c r="G22" s="79">
        <v>721616855.17757297</v>
      </c>
      <c r="H22" s="79">
        <v>903511013.73060238</v>
      </c>
      <c r="J22" s="75"/>
    </row>
    <row r="23" spans="1:10" ht="15.75" x14ac:dyDescent="0.25">
      <c r="A23" s="132"/>
      <c r="B23" s="72" t="s">
        <v>1023</v>
      </c>
      <c r="C23" s="80">
        <v>286747531.86039174</v>
      </c>
      <c r="D23" s="80">
        <v>367044849.77211463</v>
      </c>
      <c r="E23" s="80">
        <v>510598762.76444995</v>
      </c>
      <c r="F23" s="80">
        <v>761780388.83300865</v>
      </c>
      <c r="G23" s="80">
        <v>974227967.93838811</v>
      </c>
      <c r="H23" s="80">
        <v>903511015</v>
      </c>
    </row>
    <row r="24" spans="1:10" ht="15.75" x14ac:dyDescent="0.25">
      <c r="A24" s="133"/>
      <c r="B24" s="72" t="s">
        <v>1024</v>
      </c>
      <c r="C24" s="80">
        <f t="shared" ref="C24:H24" si="7">C23-C22</f>
        <v>171639674.58826792</v>
      </c>
      <c r="D24" s="80">
        <f t="shared" si="7"/>
        <v>104761591.44522873</v>
      </c>
      <c r="E24" s="80">
        <f t="shared" si="7"/>
        <v>91332809.040311813</v>
      </c>
      <c r="F24" s="80">
        <f t="shared" si="7"/>
        <v>179955545.64886916</v>
      </c>
      <c r="G24" s="80">
        <f t="shared" si="7"/>
        <v>252611112.76081514</v>
      </c>
      <c r="H24" s="80">
        <f t="shared" si="7"/>
        <v>1.2693976163864136</v>
      </c>
    </row>
    <row r="25" spans="1:10" ht="15.75" x14ac:dyDescent="0.25">
      <c r="A25" s="126" t="s">
        <v>1017</v>
      </c>
      <c r="B25" s="71" t="s">
        <v>1022</v>
      </c>
      <c r="C25" s="81">
        <v>869146.58914300625</v>
      </c>
      <c r="D25" s="81">
        <v>1987012.803036802</v>
      </c>
      <c r="E25" s="81">
        <v>3172455.6993133896</v>
      </c>
      <c r="F25" s="81">
        <v>4405841.7834347198</v>
      </c>
      <c r="G25" s="81">
        <v>5461958.7827998912</v>
      </c>
      <c r="H25" s="81">
        <v>6840375.7558094375</v>
      </c>
      <c r="J25" s="75"/>
    </row>
    <row r="26" spans="1:10" ht="15.75" x14ac:dyDescent="0.25">
      <c r="A26" s="127"/>
      <c r="B26" s="74" t="s">
        <v>1023</v>
      </c>
      <c r="C26" s="82">
        <v>535441.04391636362</v>
      </c>
      <c r="D26" s="82">
        <v>1793201.4834615211</v>
      </c>
      <c r="E26" s="82">
        <v>3227901.1806977722</v>
      </c>
      <c r="F26" s="82">
        <v>4896988.2756855395</v>
      </c>
      <c r="G26" s="82">
        <v>5902370.0076247519</v>
      </c>
      <c r="H26" s="82">
        <v>6840375</v>
      </c>
    </row>
    <row r="27" spans="1:10" ht="15.75" x14ac:dyDescent="0.25">
      <c r="A27" s="128"/>
      <c r="B27" s="74" t="s">
        <v>1024</v>
      </c>
      <c r="C27" s="77">
        <f t="shared" ref="C27:H27" si="8">C26-C25</f>
        <v>-333705.54522664263</v>
      </c>
      <c r="D27" s="77">
        <f t="shared" si="8"/>
        <v>-193811.31957528088</v>
      </c>
      <c r="E27" s="82">
        <f t="shared" si="8"/>
        <v>55445.481384382583</v>
      </c>
      <c r="F27" s="82">
        <f t="shared" si="8"/>
        <v>491146.49225081969</v>
      </c>
      <c r="G27" s="82">
        <f t="shared" si="8"/>
        <v>440411.22482486069</v>
      </c>
      <c r="H27" s="82">
        <f t="shared" si="8"/>
        <v>-0.75580943748354912</v>
      </c>
    </row>
    <row r="28" spans="1:10" ht="15.75" x14ac:dyDescent="0.25">
      <c r="A28" s="134" t="s">
        <v>1018</v>
      </c>
      <c r="B28" s="73" t="s">
        <v>1022</v>
      </c>
      <c r="C28" s="79">
        <v>136252356.97924107</v>
      </c>
      <c r="D28" s="79">
        <v>302369144.91938996</v>
      </c>
      <c r="E28" s="79">
        <v>441040112.33717722</v>
      </c>
      <c r="F28" s="79">
        <v>584677045.18353009</v>
      </c>
      <c r="G28" s="79">
        <v>707697673.25686908</v>
      </c>
      <c r="H28" s="79">
        <v>868503729</v>
      </c>
      <c r="J28" s="75"/>
    </row>
    <row r="29" spans="1:10" ht="15.75" x14ac:dyDescent="0.25">
      <c r="A29" s="135"/>
      <c r="B29" s="72" t="s">
        <v>1023</v>
      </c>
      <c r="C29" s="80">
        <v>154400972.35431555</v>
      </c>
      <c r="D29" s="80">
        <v>317825238.12542903</v>
      </c>
      <c r="E29" s="80">
        <v>468170106.08945167</v>
      </c>
      <c r="F29" s="80">
        <v>636099987.93936372</v>
      </c>
      <c r="G29" s="80">
        <v>820886027.46937001</v>
      </c>
      <c r="H29" s="80">
        <v>868503729</v>
      </c>
    </row>
    <row r="30" spans="1:10" ht="15.75" x14ac:dyDescent="0.25">
      <c r="A30" s="136"/>
      <c r="B30" s="72" t="s">
        <v>1024</v>
      </c>
      <c r="C30" s="80">
        <f t="shared" ref="C30:H30" si="9">C29-C28</f>
        <v>18148615.375074476</v>
      </c>
      <c r="D30" s="80">
        <f t="shared" si="9"/>
        <v>15456093.206039071</v>
      </c>
      <c r="E30" s="80">
        <f t="shared" si="9"/>
        <v>27129993.752274454</v>
      </c>
      <c r="F30" s="80">
        <f t="shared" si="9"/>
        <v>51422942.755833626</v>
      </c>
      <c r="G30" s="80">
        <f t="shared" si="9"/>
        <v>113188354.21250093</v>
      </c>
      <c r="H30" s="80">
        <f t="shared" si="9"/>
        <v>0</v>
      </c>
    </row>
    <row r="31" spans="1:10" ht="15.75" x14ac:dyDescent="0.25">
      <c r="A31" s="126" t="s">
        <v>1019</v>
      </c>
      <c r="B31" s="71" t="s">
        <v>1022</v>
      </c>
      <c r="C31" s="81">
        <v>41298760.951951146</v>
      </c>
      <c r="D31" s="81">
        <v>94264612.035849899</v>
      </c>
      <c r="E31" s="81">
        <v>150554952.57511169</v>
      </c>
      <c r="F31" s="81">
        <v>208985478.06427795</v>
      </c>
      <c r="G31" s="81">
        <v>259119204.42019266</v>
      </c>
      <c r="H31" s="81">
        <v>325203431</v>
      </c>
      <c r="J31" s="75"/>
    </row>
    <row r="32" spans="1:10" ht="15.75" x14ac:dyDescent="0.25">
      <c r="A32" s="127"/>
      <c r="B32" s="74" t="s">
        <v>1023</v>
      </c>
      <c r="C32" s="82">
        <v>37081893.879679918</v>
      </c>
      <c r="D32" s="82">
        <v>96658324.921874434</v>
      </c>
      <c r="E32" s="82">
        <v>188153411.53008211</v>
      </c>
      <c r="F32" s="82">
        <v>254971540.5842638</v>
      </c>
      <c r="G32" s="82">
        <v>300253905.09123999</v>
      </c>
      <c r="H32" s="82">
        <v>325203431</v>
      </c>
    </row>
    <row r="33" spans="1:10" ht="15.75" x14ac:dyDescent="0.25">
      <c r="A33" s="128"/>
      <c r="B33" s="74" t="s">
        <v>1024</v>
      </c>
      <c r="C33" s="77">
        <f t="shared" ref="C33:H33" si="10">C32-C31</f>
        <v>-4216867.0722712278</v>
      </c>
      <c r="D33" s="82">
        <f t="shared" si="10"/>
        <v>2393712.8860245347</v>
      </c>
      <c r="E33" s="82">
        <f t="shared" si="10"/>
        <v>37598458.954970419</v>
      </c>
      <c r="F33" s="82">
        <f t="shared" si="10"/>
        <v>45986062.519985855</v>
      </c>
      <c r="G33" s="82">
        <f t="shared" si="10"/>
        <v>41134700.67104733</v>
      </c>
      <c r="H33" s="82">
        <f t="shared" si="10"/>
        <v>0</v>
      </c>
    </row>
    <row r="34" spans="1:10" ht="15.75" x14ac:dyDescent="0.25">
      <c r="A34" s="131" t="s">
        <v>1020</v>
      </c>
      <c r="B34" s="73" t="s">
        <v>1022</v>
      </c>
      <c r="C34" s="79">
        <v>7775851.9006271111</v>
      </c>
      <c r="D34" s="79">
        <v>16965172.007093385</v>
      </c>
      <c r="E34" s="79">
        <v>27374477.449467666</v>
      </c>
      <c r="F34" s="79">
        <v>37513382.743698321</v>
      </c>
      <c r="G34" s="79">
        <v>46544713.752773941</v>
      </c>
      <c r="H34" s="79">
        <v>57875748.681824878</v>
      </c>
      <c r="J34" s="75"/>
    </row>
    <row r="35" spans="1:10" ht="15.75" x14ac:dyDescent="0.25">
      <c r="A35" s="132"/>
      <c r="B35" s="72" t="s">
        <v>1023</v>
      </c>
      <c r="C35" s="80">
        <v>3398486.0853921277</v>
      </c>
      <c r="D35" s="80">
        <v>12729757.435653949</v>
      </c>
      <c r="E35" s="80">
        <v>24874545.274333287</v>
      </c>
      <c r="F35" s="80">
        <v>40495701.043950498</v>
      </c>
      <c r="G35" s="80">
        <v>51907544.332830913</v>
      </c>
      <c r="H35" s="80">
        <v>57875749</v>
      </c>
    </row>
    <row r="36" spans="1:10" ht="15.75" x14ac:dyDescent="0.25">
      <c r="A36" s="133"/>
      <c r="B36" s="72" t="s">
        <v>1024</v>
      </c>
      <c r="C36" s="78">
        <f t="shared" ref="C36:H36" si="11">C35-C34</f>
        <v>-4377365.8152349833</v>
      </c>
      <c r="D36" s="78">
        <f t="shared" si="11"/>
        <v>-4235414.5714394357</v>
      </c>
      <c r="E36" s="78">
        <f t="shared" si="11"/>
        <v>-2499932.1751343794</v>
      </c>
      <c r="F36" s="80">
        <f t="shared" si="11"/>
        <v>2982318.3002521768</v>
      </c>
      <c r="G36" s="80">
        <f t="shared" si="11"/>
        <v>5362830.5800569728</v>
      </c>
      <c r="H36" s="80">
        <f t="shared" si="11"/>
        <v>0.31817512214183807</v>
      </c>
    </row>
    <row r="37" spans="1:10" ht="15.75" x14ac:dyDescent="0.25">
      <c r="A37" s="126" t="s">
        <v>1021</v>
      </c>
      <c r="B37" s="71" t="s">
        <v>1022</v>
      </c>
      <c r="C37" s="81">
        <v>29542593.260119006</v>
      </c>
      <c r="D37" s="81">
        <v>65071291.18599245</v>
      </c>
      <c r="E37" s="81">
        <v>102105323.62509905</v>
      </c>
      <c r="F37" s="81">
        <v>139021553.24627391</v>
      </c>
      <c r="G37" s="81">
        <v>171046881.77518177</v>
      </c>
      <c r="H37" s="81">
        <v>212388837.9019798</v>
      </c>
      <c r="J37" s="75"/>
    </row>
    <row r="38" spans="1:10" ht="15.75" x14ac:dyDescent="0.25">
      <c r="A38" s="127"/>
      <c r="B38" s="74" t="s">
        <v>1023</v>
      </c>
      <c r="C38" s="82">
        <v>36535455.065778866</v>
      </c>
      <c r="D38" s="82">
        <v>73109002.547587216</v>
      </c>
      <c r="E38" s="82">
        <v>119671470.10068467</v>
      </c>
      <c r="F38" s="82">
        <v>171731821.44337067</v>
      </c>
      <c r="G38" s="82">
        <v>206694400.0378978</v>
      </c>
      <c r="H38" s="82">
        <v>212388837.99500003</v>
      </c>
    </row>
    <row r="39" spans="1:10" ht="15.75" x14ac:dyDescent="0.25">
      <c r="A39" s="128"/>
      <c r="B39" s="74" t="s">
        <v>1024</v>
      </c>
      <c r="C39" s="82">
        <f t="shared" ref="C39:H39" si="12">C38-C37</f>
        <v>6992861.8056598604</v>
      </c>
      <c r="D39" s="82">
        <f t="shared" si="12"/>
        <v>8037711.3615947664</v>
      </c>
      <c r="E39" s="82">
        <f t="shared" si="12"/>
        <v>17566146.475585625</v>
      </c>
      <c r="F39" s="82">
        <f t="shared" si="12"/>
        <v>32710268.197096765</v>
      </c>
      <c r="G39" s="82">
        <f t="shared" si="12"/>
        <v>35647518.262716025</v>
      </c>
      <c r="H39" s="82">
        <f t="shared" si="12"/>
        <v>9.3020230531692505E-2</v>
      </c>
    </row>
    <row r="41" spans="1:10" ht="90" customHeight="1" x14ac:dyDescent="0.25">
      <c r="A41" s="130" t="s">
        <v>1034</v>
      </c>
      <c r="B41" s="130"/>
      <c r="C41" s="86" t="s">
        <v>1056</v>
      </c>
      <c r="D41" s="86" t="s">
        <v>1057</v>
      </c>
    </row>
    <row r="42" spans="1:10" ht="22.5" x14ac:dyDescent="0.25">
      <c r="A42" s="103" t="s">
        <v>1025</v>
      </c>
      <c r="B42" s="87" t="s">
        <v>1030</v>
      </c>
      <c r="C42" s="88">
        <v>67877600</v>
      </c>
      <c r="D42" s="88">
        <f>C42*0.85</f>
        <v>57695960</v>
      </c>
    </row>
    <row r="43" spans="1:10" ht="22.5" x14ac:dyDescent="0.25">
      <c r="A43" s="103" t="s">
        <v>1026</v>
      </c>
      <c r="B43" s="87" t="s">
        <v>1031</v>
      </c>
      <c r="C43" s="88">
        <v>16011810</v>
      </c>
      <c r="D43" s="88">
        <f t="shared" ref="D43:D47" si="13">C43*0.85</f>
        <v>13610038.5</v>
      </c>
      <c r="F43" s="61"/>
    </row>
    <row r="44" spans="1:10" ht="22.5" x14ac:dyDescent="0.25">
      <c r="A44" s="103" t="s">
        <v>1027</v>
      </c>
      <c r="B44" s="87" t="s">
        <v>1031</v>
      </c>
      <c r="C44" s="88">
        <v>13651479</v>
      </c>
      <c r="D44" s="88">
        <f t="shared" si="13"/>
        <v>11603757.15</v>
      </c>
      <c r="F44" s="61"/>
    </row>
    <row r="45" spans="1:10" ht="33.75" x14ac:dyDescent="0.25">
      <c r="A45" s="103" t="s">
        <v>1028</v>
      </c>
      <c r="B45" s="87" t="s">
        <v>1032</v>
      </c>
      <c r="C45" s="88">
        <v>1405316</v>
      </c>
      <c r="D45" s="88">
        <f t="shared" si="13"/>
        <v>1194518.5999999999</v>
      </c>
      <c r="F45" s="61"/>
    </row>
    <row r="46" spans="1:10" ht="22.5" x14ac:dyDescent="0.25">
      <c r="A46" s="103" t="s">
        <v>1029</v>
      </c>
      <c r="B46" s="87" t="s">
        <v>1033</v>
      </c>
      <c r="C46" s="88">
        <v>9768928</v>
      </c>
      <c r="D46" s="88">
        <f t="shared" si="13"/>
        <v>8303588.7999999998</v>
      </c>
      <c r="F46" s="61"/>
    </row>
    <row r="47" spans="1:10" ht="22.5" x14ac:dyDescent="0.25">
      <c r="A47" s="103" t="s">
        <v>1058</v>
      </c>
      <c r="B47" s="87" t="s">
        <v>1030</v>
      </c>
      <c r="C47" s="88">
        <v>96611703</v>
      </c>
      <c r="D47" s="88">
        <f t="shared" si="13"/>
        <v>82119947.549999997</v>
      </c>
      <c r="F47" s="61"/>
      <c r="J47" s="75"/>
    </row>
    <row r="48" spans="1:10" x14ac:dyDescent="0.25">
      <c r="A48" s="89" t="s">
        <v>1000</v>
      </c>
      <c r="B48" s="87"/>
      <c r="C48" s="88">
        <f>C42+C43+C44+C45+C46+C47</f>
        <v>205326836</v>
      </c>
      <c r="D48" s="88">
        <f>D42+D43+D44+D45+D46+D47</f>
        <v>174527810.59999999</v>
      </c>
    </row>
    <row r="50" spans="4:4" x14ac:dyDescent="0.25">
      <c r="D50" s="61"/>
    </row>
  </sheetData>
  <mergeCells count="14">
    <mergeCell ref="A37:A39"/>
    <mergeCell ref="A1:H1"/>
    <mergeCell ref="A41:B41"/>
    <mergeCell ref="A19:A21"/>
    <mergeCell ref="A22:A24"/>
    <mergeCell ref="A25:A27"/>
    <mergeCell ref="A28:A30"/>
    <mergeCell ref="A31:A33"/>
    <mergeCell ref="A34:A36"/>
    <mergeCell ref="A4:A6"/>
    <mergeCell ref="A7:A9"/>
    <mergeCell ref="A10:A12"/>
    <mergeCell ref="A13:A15"/>
    <mergeCell ref="A16:A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4"/>
  <sheetViews>
    <sheetView topLeftCell="A12" workbookViewId="0">
      <selection activeCell="H23" sqref="H23"/>
    </sheetView>
  </sheetViews>
  <sheetFormatPr defaultRowHeight="15" x14ac:dyDescent="0.25"/>
  <cols>
    <col min="1" max="1" width="18.5703125" customWidth="1"/>
    <col min="2" max="3" width="23.85546875" customWidth="1"/>
    <col min="4" max="7" width="24.85546875" customWidth="1"/>
    <col min="8" max="8" width="17.140625" customWidth="1"/>
    <col min="9" max="9" width="16.28515625" customWidth="1"/>
  </cols>
  <sheetData>
    <row r="1" spans="1:10" x14ac:dyDescent="0.25">
      <c r="A1" s="62" t="s">
        <v>967</v>
      </c>
      <c r="B1" s="62" t="s">
        <v>1063</v>
      </c>
      <c r="C1" s="62" t="s">
        <v>1048</v>
      </c>
      <c r="D1" s="62" t="s">
        <v>1054</v>
      </c>
      <c r="E1" s="62" t="s">
        <v>1055</v>
      </c>
      <c r="F1" s="62" t="s">
        <v>1046</v>
      </c>
      <c r="G1" s="62" t="s">
        <v>1047</v>
      </c>
      <c r="H1" s="62" t="s">
        <v>1006</v>
      </c>
      <c r="I1" s="64"/>
    </row>
    <row r="2" spans="1:10" ht="30" x14ac:dyDescent="0.25">
      <c r="A2" s="63" t="s">
        <v>1041</v>
      </c>
      <c r="B2" s="66">
        <v>33680836.687619485</v>
      </c>
      <c r="C2" s="66">
        <v>33680836.687619485</v>
      </c>
      <c r="D2" s="66">
        <v>39266646.042613387</v>
      </c>
      <c r="E2" s="66"/>
      <c r="F2" s="66">
        <f>B2-D2</f>
        <v>-5585809.3549939021</v>
      </c>
      <c r="G2" s="66"/>
      <c r="H2" s="15">
        <f t="shared" ref="H2:H14" si="0">B2-D2</f>
        <v>-5585809.3549939021</v>
      </c>
      <c r="I2" s="85">
        <v>-5.6</v>
      </c>
      <c r="J2" s="65"/>
    </row>
    <row r="3" spans="1:10" ht="30" x14ac:dyDescent="0.25">
      <c r="A3" s="63" t="s">
        <v>1037</v>
      </c>
      <c r="B3" s="66">
        <v>3398486.0853921277</v>
      </c>
      <c r="C3" s="66">
        <v>3398486.0853921277</v>
      </c>
      <c r="D3" s="66">
        <v>7775851.9006271111</v>
      </c>
      <c r="E3" s="66"/>
      <c r="F3" s="66">
        <f>B3-D3</f>
        <v>-4377365.8152349833</v>
      </c>
      <c r="G3" s="66"/>
      <c r="H3" s="15">
        <f t="shared" si="0"/>
        <v>-4377365.8152349833</v>
      </c>
      <c r="I3" s="85">
        <v>-4.4000000000000004</v>
      </c>
    </row>
    <row r="4" spans="1:10" ht="30" x14ac:dyDescent="0.25">
      <c r="A4" s="63" t="s">
        <v>1040</v>
      </c>
      <c r="B4" s="66">
        <v>37081893.879679918</v>
      </c>
      <c r="C4" s="66">
        <v>37081893.879679918</v>
      </c>
      <c r="D4" s="66">
        <v>41298760.951951146</v>
      </c>
      <c r="E4" s="66"/>
      <c r="F4" s="66">
        <f>B4-D4</f>
        <v>-4216867.0722712278</v>
      </c>
      <c r="G4" s="66"/>
      <c r="H4" s="15">
        <f t="shared" si="0"/>
        <v>-4216867.0722712278</v>
      </c>
      <c r="I4" s="85">
        <v>-4.2</v>
      </c>
    </row>
    <row r="5" spans="1:10" ht="30" x14ac:dyDescent="0.25">
      <c r="A5" s="63" t="s">
        <v>1038</v>
      </c>
      <c r="B5" s="66">
        <v>8386189.259450403</v>
      </c>
      <c r="C5" s="66">
        <v>8386189.259450403</v>
      </c>
      <c r="D5" s="66">
        <v>9979271.8966246434</v>
      </c>
      <c r="E5" s="66"/>
      <c r="F5" s="66">
        <f>B5-D5</f>
        <v>-1593082.6371742403</v>
      </c>
      <c r="G5" s="66"/>
      <c r="H5" s="15">
        <f t="shared" si="0"/>
        <v>-1593082.6371742403</v>
      </c>
      <c r="I5" s="85">
        <v>-1.6</v>
      </c>
    </row>
    <row r="6" spans="1:10" ht="30" x14ac:dyDescent="0.25">
      <c r="A6" s="63" t="s">
        <v>1039</v>
      </c>
      <c r="B6" s="66">
        <v>535441.04391636001</v>
      </c>
      <c r="C6" s="66">
        <v>535441.04391636001</v>
      </c>
      <c r="D6" s="66">
        <v>869146.58914299996</v>
      </c>
      <c r="E6" s="66"/>
      <c r="F6" s="66">
        <f>B6-D6</f>
        <v>-333705.54522663995</v>
      </c>
      <c r="G6" s="66"/>
      <c r="H6" s="15">
        <f t="shared" si="0"/>
        <v>-333705.54522663995</v>
      </c>
      <c r="I6" s="85">
        <v>-0.3</v>
      </c>
    </row>
    <row r="7" spans="1:10" ht="30" x14ac:dyDescent="0.25">
      <c r="A7" s="63" t="s">
        <v>1008</v>
      </c>
      <c r="B7" s="66">
        <v>8460676.8739195578</v>
      </c>
      <c r="C7" s="66">
        <v>8460676.8739195578</v>
      </c>
      <c r="D7" s="66">
        <v>7016443.3687733179</v>
      </c>
      <c r="E7" s="66"/>
      <c r="F7" s="66"/>
      <c r="G7" s="66">
        <f>B7-D7</f>
        <v>1444233.5051462399</v>
      </c>
      <c r="H7" s="15">
        <f t="shared" si="0"/>
        <v>1444233.5051462399</v>
      </c>
      <c r="I7" s="85" t="s">
        <v>1049</v>
      </c>
    </row>
    <row r="8" spans="1:10" ht="30" x14ac:dyDescent="0.25">
      <c r="A8" s="63" t="s">
        <v>1062</v>
      </c>
      <c r="B8" s="66">
        <v>36535455.065778866</v>
      </c>
      <c r="C8" s="66">
        <v>36535455.065778866</v>
      </c>
      <c r="D8" s="66">
        <v>29542593.260119006</v>
      </c>
      <c r="E8" s="66"/>
      <c r="F8" s="66"/>
      <c r="G8" s="66">
        <f>B8-D8</f>
        <v>6992861.8056598604</v>
      </c>
      <c r="H8" s="15">
        <f t="shared" si="0"/>
        <v>6992861.8056598604</v>
      </c>
      <c r="I8" s="85" t="s">
        <v>1061</v>
      </c>
    </row>
    <row r="9" spans="1:10" ht="30" x14ac:dyDescent="0.25">
      <c r="A9" s="63" t="s">
        <v>1043</v>
      </c>
      <c r="B9" s="66">
        <v>102655467.24453071</v>
      </c>
      <c r="C9" s="66">
        <v>102655467.24453071</v>
      </c>
      <c r="D9" s="66">
        <v>93478547.054637909</v>
      </c>
      <c r="E9" s="66"/>
      <c r="F9" s="66"/>
      <c r="G9" s="66">
        <f>B9-D9</f>
        <v>9176920.1898927987</v>
      </c>
      <c r="H9" s="15">
        <f t="shared" si="0"/>
        <v>9176920.1898927987</v>
      </c>
      <c r="I9" s="85" t="s">
        <v>1050</v>
      </c>
    </row>
    <row r="10" spans="1:10" ht="30" x14ac:dyDescent="0.25">
      <c r="A10" s="63" t="s">
        <v>1042</v>
      </c>
      <c r="B10" s="66">
        <v>20882662.834618099</v>
      </c>
      <c r="C10" s="66">
        <v>20882662.834618099</v>
      </c>
      <c r="D10" s="66">
        <v>8477070.1429076027</v>
      </c>
      <c r="E10" s="66"/>
      <c r="F10" s="66"/>
      <c r="G10" s="66">
        <f>B10-D10</f>
        <v>12405592.691710496</v>
      </c>
      <c r="H10" s="15">
        <f t="shared" si="0"/>
        <v>12405592.691710496</v>
      </c>
      <c r="I10" s="85" t="s">
        <v>1051</v>
      </c>
    </row>
    <row r="11" spans="1:10" ht="30" x14ac:dyDescent="0.25">
      <c r="A11" s="63" t="s">
        <v>1059</v>
      </c>
      <c r="B11" s="66">
        <v>154400972.35431555</v>
      </c>
      <c r="C11" s="66">
        <v>154400972.35431555</v>
      </c>
      <c r="D11" s="66">
        <v>136252356.97924107</v>
      </c>
      <c r="E11" s="66"/>
      <c r="F11" s="66"/>
      <c r="G11" s="66">
        <v>18148615.375074476</v>
      </c>
      <c r="H11" s="15">
        <f t="shared" si="0"/>
        <v>18148615.375074476</v>
      </c>
      <c r="I11" s="85" t="s">
        <v>1060</v>
      </c>
    </row>
    <row r="12" spans="1:10" ht="30" x14ac:dyDescent="0.25">
      <c r="A12" s="63" t="s">
        <v>1044</v>
      </c>
      <c r="B12" s="66">
        <v>175373476.77715144</v>
      </c>
      <c r="C12" s="66">
        <v>175373476.77715144</v>
      </c>
      <c r="D12" s="66">
        <v>111367703.56623799</v>
      </c>
      <c r="E12" s="66"/>
      <c r="F12" s="66"/>
      <c r="G12" s="66">
        <f>B12-D12</f>
        <v>64005773.21091345</v>
      </c>
      <c r="H12" s="15">
        <f t="shared" si="0"/>
        <v>64005773.21091345</v>
      </c>
      <c r="I12" s="85" t="s">
        <v>1053</v>
      </c>
    </row>
    <row r="13" spans="1:10" ht="30" x14ac:dyDescent="0.25">
      <c r="A13" s="63" t="s">
        <v>1045</v>
      </c>
      <c r="B13" s="66">
        <f>286747531.860392-E13</f>
        <v>204627583.86039197</v>
      </c>
      <c r="C13" s="66">
        <v>286747531.86039174</v>
      </c>
      <c r="D13" s="66">
        <v>115107857.27212381</v>
      </c>
      <c r="E13" s="66">
        <v>82119948</v>
      </c>
      <c r="F13" s="66"/>
      <c r="G13" s="66">
        <f>B13+E13-D13</f>
        <v>171639674.58826816</v>
      </c>
      <c r="H13" s="15">
        <f t="shared" si="0"/>
        <v>89519726.588268161</v>
      </c>
      <c r="I13" s="85" t="s">
        <v>1052</v>
      </c>
    </row>
    <row r="14" spans="1:10" x14ac:dyDescent="0.25">
      <c r="A14" s="63" t="s">
        <v>1009</v>
      </c>
      <c r="B14" s="66"/>
      <c r="C14" s="66"/>
      <c r="D14" s="66"/>
      <c r="E14" s="66"/>
      <c r="F14" s="66"/>
      <c r="G14" s="66"/>
      <c r="H14" s="15">
        <f t="shared" si="0"/>
        <v>0</v>
      </c>
      <c r="I14" s="65">
        <f t="shared" ref="I14" si="1">ROUND(H14/1000000,1)</f>
        <v>0</v>
      </c>
    </row>
  </sheetData>
  <sortState xmlns:xlrd2="http://schemas.microsoft.com/office/spreadsheetml/2017/richdata2" ref="A2:I13">
    <sortCondition ref="H2:H13"/>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1.Prognozes_21-27_190923</vt:lpstr>
      <vt:lpstr>3.AI_mērķi, N+3_izpilde</vt:lpstr>
      <vt:lpstr>3.N+3_grafiks_AI_2025</vt:lpstr>
      <vt:lpstr>2.AI_mērķi_N+3_2025_grafiks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Evita Bāliņa</dc:creator>
  <cp:lastModifiedBy>Reinis Dzelzkalejs</cp:lastModifiedBy>
  <dcterms:created xsi:type="dcterms:W3CDTF">2015-06-05T18:17:20Z</dcterms:created>
  <dcterms:modified xsi:type="dcterms:W3CDTF">2023-11-13T07:12:24Z</dcterms:modified>
</cp:coreProperties>
</file>