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VADOŠĀ IESTĀDE\ES FONDU IPD\ATVESELOSANAS FONDS\12.Majas_lapa\2024\10.Oktobris\"/>
    </mc:Choice>
  </mc:AlternateContent>
  <xr:revisionPtr revIDLastSave="0" documentId="13_ncr:1_{FFA70C45-E7AC-4C68-BB5E-9E2C52D44A42}" xr6:coauthVersionLast="47" xr6:coauthVersionMax="47" xr10:uidLastSave="{00000000-0000-0000-0000-000000000000}"/>
  <bookViews>
    <workbookView xWindow="57480" yWindow="-120" windowWidth="29040" windowHeight="15840" xr2:uid="{00000000-000D-0000-FFFF-FFFF00000000}"/>
  </bookViews>
  <sheets>
    <sheet name="AF atskaites p., mērķi" sheetId="1" r:id="rId1"/>
    <sheet name="Uzraudzības rādītāji" sheetId="2" r:id="rId2"/>
    <sheet name="AF citi fin. avoti" sheetId="5" r:id="rId3"/>
    <sheet name="AF kopējie rādītāji" sheetId="6" r:id="rId4"/>
  </sheets>
  <definedNames>
    <definedName name="_xlnm._FilterDatabase" localSheetId="0" hidden="1">'AF atskaites p., mērķi'!$A$6:$U$96</definedName>
    <definedName name="_xlnm._FilterDatabase" localSheetId="2" hidden="1">'AF citi fin. avoti'!$A$4:$I$114</definedName>
    <definedName name="_xlnm._FilterDatabase" localSheetId="3" hidden="1">'AF kopējie rādītāji'!$A$7:$M$7</definedName>
    <definedName name="_xlnm._FilterDatabase" localSheetId="1" hidden="1">'Uzraudzības rādītāji'!$A$5:$R$49</definedName>
    <definedName name="_xlnm.Print_Titles" localSheetId="2">'AF citi fin. avoti'!$3:$5</definedName>
    <definedName name="_xlnm.Print_Titles" localSheetId="3">'AF kopējie rādītāji'!$5:$7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6" l="1"/>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8" i="6"/>
  <c r="H87" i="5" l="1"/>
  <c r="G87" i="5"/>
  <c r="H76" i="5"/>
  <c r="H69" i="5"/>
  <c r="G68" i="5"/>
  <c r="H59" i="5"/>
  <c r="G51" i="5"/>
  <c r="G43" i="5"/>
  <c r="G39" i="5"/>
  <c r="G21" i="5"/>
</calcChain>
</file>

<file path=xl/sharedStrings.xml><?xml version="1.0" encoding="utf-8"?>
<sst xmlns="http://schemas.openxmlformats.org/spreadsheetml/2006/main" count="2816" uniqueCount="1493">
  <si>
    <t>Nozares ministrija</t>
  </si>
  <si>
    <t>Rādītāja mērvienība</t>
  </si>
  <si>
    <t>Klimata pārmaiņas</t>
  </si>
  <si>
    <t>1.1.1.r</t>
  </si>
  <si>
    <t>LV-C[C1]-R[1-1-1-r-]-M[1]</t>
  </si>
  <si>
    <t>Koordinēta pieeja pasažieru pāradājumu plānošanai, pasūtīšanai un organizācijai Rīgas metropoles areālā</t>
  </si>
  <si>
    <t>Vajadzīgo pasākumu pabeigšana, lai ieviestu koordinēto pieeju. Šādi pasākumi citu starpā ir:
 — darba grupas izveide Rīgas metropoles areāla sabiedriskā transporta plānošanas koordinācijai;
 — Rīgas metropoles areāla sabiedriskā transporta plāna pieņemšana atbilstoši pasažieru pārvadājumu pa dzelzceļu attīstībai Latvijā.</t>
  </si>
  <si>
    <t>Nav pabeigts</t>
  </si>
  <si>
    <t>Satiksmes ministrija</t>
  </si>
  <si>
    <t>Atskaites punkts</t>
  </si>
  <si>
    <t>N</t>
  </si>
  <si>
    <t>2023Q4</t>
  </si>
  <si>
    <t>Ieviesta koordinēta pieeja pasažieru pārvadājumu plānošanai, pasūtīšanai un organizācijai Rīgas metropoles areālā</t>
  </si>
  <si>
    <t>1.2.1.1.i</t>
  </si>
  <si>
    <t>LV-C[C1]-I[1-2-1-1-i-]-T[8]</t>
  </si>
  <si>
    <t>Apstiprināti projekti par vismaz 40 097 400 EUR</t>
  </si>
  <si>
    <t>Altum apstiprināti projekti par vismaz 40 097 400 EUR. Apstiprināšanu veic attīstības finanšu institūcija “Altum”.</t>
  </si>
  <si>
    <t>Procesā</t>
  </si>
  <si>
    <t>Ekonomikas ministrija</t>
  </si>
  <si>
    <t>Mērķis</t>
  </si>
  <si>
    <t>EUR</t>
  </si>
  <si>
    <t>2024Q3</t>
  </si>
  <si>
    <t>1.2.1.2.i</t>
  </si>
  <si>
    <t>LV-C[C1]-I[1-2-1-2-i-]-T[12]</t>
  </si>
  <si>
    <t>Apstiprināti projekti par vismaz 108 000 000 EUR</t>
  </si>
  <si>
    <t>Apstiprināti projekti par vismaz 108 000 000 EUR.</t>
  </si>
  <si>
    <t>2024Q4</t>
  </si>
  <si>
    <t>1.2.1.3.i</t>
  </si>
  <si>
    <t>LV-C[C1]-I[1-2-1-3-i-]-T[14]</t>
  </si>
  <si>
    <t>Līgumu slēgšanas tiesību piešķiršana energoefektivitātes uzlabošanas projektu īstenošanai pašvaldību ēkās un infrastruktūrā vismaz 27 838 800 EUR apmērā</t>
  </si>
  <si>
    <t>Paziņojums par līgumu slēgšanas tiesību piešķiršanu par vismaz 27 838 800 EUR.</t>
  </si>
  <si>
    <t>Viedās administrācijas un reģionālās attīstības ministrija</t>
  </si>
  <si>
    <t>1.2.1.4.i</t>
  </si>
  <si>
    <t>LV-C[C1]-I[1-2-1-4-i-]-T[17]</t>
  </si>
  <si>
    <t>Paziņojums par līguma slēgšanas tiesību piešķiršanu par vismaz 16 769 200 EUR</t>
  </si>
  <si>
    <t>Paziņojums saņēmējiem par līguma slēgšanas tiesību piešķiršanu par vismaz 16 769 200 EUR.</t>
  </si>
  <si>
    <t>1.2.1.5.i</t>
  </si>
  <si>
    <t>LV-C[C1]-I[1-2-1-5-i-]-T[19]</t>
  </si>
  <si>
    <t>Paziņojums par līgumu slēgšanas tiesību piešķiršanu apstiprinātiem projektiem 80 000 000 EUR apmērā</t>
  </si>
  <si>
    <t>Paziņojums saņēmējiem par līgumu slēgšanas tiesību piešķiršanu apstiprinātiem projektiem par 80 000 000 EUR.</t>
  </si>
  <si>
    <t>Pabeigts</t>
  </si>
  <si>
    <t>2023Q1</t>
  </si>
  <si>
    <t>Ekonomikas ministrijas līgums ar finansējuma saņēmēju AS "Sadales tīkls" noslēgts 2023. gada 24. martā par ANM finansējumu 41 900 000 EUR apmērā un ar finansējuma saņēmēju AS "Augstsprieguma tīkls" 2023. gada 27. martā par ANM finansējumu 38 100 000 EUR apmērā. 2024. gada 10. aprīlī saņemts saskaņojums no Eiropas Komisijas.</t>
  </si>
  <si>
    <t>The agreement of the Ministry of Economics with the beneficiary JSC “Sadales tīkls” was concluded on 24 March 2023 for RRF financing of EUR 41 900 000 and with the beneficiary JSC “Augstsprieguma tīkls” on 27 March 2023 for RRF financing of EUR 38 100 000. Approval from the European Commission has received on 10, April, 2024.</t>
  </si>
  <si>
    <t>Līgumi ar finansējuma saņēmējiem ir noslēgti 2023. gada 24. martā un 2023. gada 27. martā.</t>
  </si>
  <si>
    <t>LV-C[C1]-I[1-2-1-5-i-]-M[21]</t>
  </si>
  <si>
    <t>Tiesiskā regulējuma stāšanās spēkā, lai nodrošinātu no AER saražotās elektroenerģijas pārvadi uz tīkliem (tostarp mežu un citas valsts zemes izmantošanu vēja enerģijas ražošanai) un veicinātu vēja enerģijas infrastruktūras attīstību.</t>
  </si>
  <si>
    <t>Stājas spēkā:a) tiesību akti / noteikumi, ar kuriem valsts mežus dara pieejamus vēja enerģijas izmantošanai, nosaka piemērotas teritorijas attīstībai un dara tās pieejamas privātajiem investoriem solīšanai;b) tiesību akti / noteikumi, ar kuriem samazina tiesisko nenoteiktību attiecībā uz investīcijām vēja enerģijā, precizējot gadījumus, kad investīcijas var noraidīt pēc ietekmes novērtējuma, un ieviešot paātrinātu noregulējuma mehānismu šādiem gadījumiem.Pasākums nodrošina atbilstību principam “nenodarīt būtisku kaitējumu” saskaņā ar Tehniskajiem norādījumiem par principa “nenodarīt būtisku kaitējumu” piemērošanu (2021/C58/01), jo īpaši saistībā ar pasākuma ietekmi uz mežiem zemes izmantošanas maiņas dēļ un ES vides tiesību aktiem.</t>
  </si>
  <si>
    <t>2024Q2</t>
  </si>
  <si>
    <t>Stājas spēkā: a) tiesību akti / noteikumi, ar kuriem valsts mežus dara pieejamus vēja enerģijas izmantošanai, nosaka piemērotas teritorijas attīstībai un dara tās pieejamas privātajiem investoriem solīšanai;</t>
  </si>
  <si>
    <t>1.3.1.r</t>
  </si>
  <si>
    <t>LV-C[C1]-R[1-3-1-r-]-T[24]</t>
  </si>
  <si>
    <t>Savvaļas ugunsgrēku kopējā ugunsplatība 5 gadu laikposmā (2020.–2024. gads)</t>
  </si>
  <si>
    <t>Savvaļas ugunsgrēku skartā kopējā platība, kas aprēķināta kā vidējais rādītājs par pēdējiem četriem gadiem pēc kārtas. Savvaļas ugunsgrēki ir kūdras, sausas zāles, kūlas, krūmu, koku, kultūraugu rugāju, siena, meldru un niedru, zemsegas, atsevišķu koku ugunsgrēki saskaņā ar Valsts ugunsdzēsības un glābšanas dienesta kumulatīvo statistiku.</t>
  </si>
  <si>
    <t>Iekšlietu ministrija</t>
  </si>
  <si>
    <t>Platība (hektāri)</t>
  </si>
  <si>
    <t>2025Q1</t>
  </si>
  <si>
    <t>Saskaņā ar statistiku, visu savvaļu ugunskrēku kopējā platība (hektāros) pēdējos 4 gados ir:
2020. gadā - 2209;
2021. gadā - 2017;
2022. gadā - 2118;
2023. gadā - 1749,
2024. gada 1. pusgadā - 2115;
veidojot vidējo rādītāju - 2042.</t>
  </si>
  <si>
    <t>According to statistics, the total area (in hectares) of all wild fires in the last 4 years is:
in 2020 - 2209;
in 2021 - 2017;
in 2022 - 2118;
in 2023 - 1749,
in the first semester of 2024 - 2115;
creating an average of 2042.</t>
  </si>
  <si>
    <t>1.3.1.2.i</t>
  </si>
  <si>
    <t>LV-C[C1]-I[1-3-1-2-i-]-M[25]</t>
  </si>
  <si>
    <t>Būvniecības līgumi, kas piešķirti par pusi no pārbūves un atjaunošanas kopskaita</t>
  </si>
  <si>
    <t>Zemkopības ministrija</t>
  </si>
  <si>
    <t>%</t>
  </si>
  <si>
    <t>Būvniecības līgumu slēgšanas tiesības piešķirtas pusei no kopējā atjaunošanu vai pārbūvju skaita</t>
  </si>
  <si>
    <t>Dati sagatavoti pamatojoties uz projektu īstenotāja VSIA Zemkopības ministrijas nekustamie īpašumi sniegto progresa informāciju un KPVIS datiem.</t>
  </si>
  <si>
    <t>The data have been prepared on the basis of the progress information provided by the project implementer VSIA Ministry of Agriculture real estate and KPVIS data.</t>
  </si>
  <si>
    <t>Digitālā pārveide</t>
  </si>
  <si>
    <t>2.1.1.1.i</t>
  </si>
  <si>
    <t>LV-C[C2]-I[2-1-1-1-i-]-T[29]</t>
  </si>
  <si>
    <t>Izstrādāto un saskaņoto IKT risinājumu izstrādes darbību apraksti</t>
  </si>
  <si>
    <t>IKT risinājumu (sistēmu) koncepcijas modeļus izstrādā saskaņā ar pieņemto IKT pārvaldības tiesisko regulējumu.  Izstrādātie un saskaņotie apraksti definē IKT izstrādes darbības, lai izstrādātu vai modernizētu IKT risinājumus vismaz 4 šādās jomās:
 1) iekšlietu nozare t.sk. civilā aizsardzība, ugunsdrošības uzraudzība un sabiedriskā drošība; 
2) kultūras nozare t.sk. arhīvu, bibliotēku, muzeju, kultūras pieminekļu aizsardzības un mediju satura mantojuma uzkrāšana;
3) ostu loģistikas pakalpojumu pārvaldība;
4) IKT pārvaldības procesu atbalsts.</t>
  </si>
  <si>
    <t>Skaits</t>
  </si>
  <si>
    <t>2023Q3</t>
  </si>
  <si>
    <t>Saskaņoti 11 IKT risinājumu (sistēmu) attīstības aktivitāšu apraksti šādās jomās:
1) iekšlietu nozare, tai skaitā civilā aizsardzība, ugunsdrošības uzraudzība un sabiedriskā drošība - 3;
2) kultūras nozare, tai skaitā arhīvu, bibliotēku, muzeju, kultūras pieminekļu un mediju satura mantojuma uzkrāšana - 5;
3) ostas loģistikas pakalpojumu vadība - 1;
4) IKT vadības procesu atbalsts - 1;
5) nodokļu datu apmaiņas process - 1.</t>
  </si>
  <si>
    <t>11 ICT solutions (systems) development activity descriptions for the following ICT solutions have been approved in following areas:
1) the domestic affairs sector, including civil protection, fire safety supervision and public safety - 3;
2) the cultural sector, including the accumulation of the heritage of archives, libraries, museums, cultural monuments and media content - 5;
3) management of port logistics services - 1;
4) support of ICT management processes - 1;
5) tax data exchange processes - 1.</t>
  </si>
  <si>
    <t>Saskaņoti 11 IKT risinājumu (sistēmu) attīstības aktivitāšu apraksti šādās jomās:
1) iekšlietu nozare, tai skaitā civilā aizsardzība, ugunsdrošības uzraudzība un sabiedriskā drošība;
2) kultūras nozare, tai skaitā arhīvu, bibliotēku, muzeju, kultūras pieminekļu un mediju satura mantojuma uzkrāšana;
3) ostas loģistikas pakalpojumu vadība;
4) IKT vadības procesu atbalsts;
5) nodokļu datu apmaiņas process.</t>
  </si>
  <si>
    <t>2.1.2.1.i</t>
  </si>
  <si>
    <t>LV-C[C2]-I[2-1-2-1-i-]-T[32]</t>
  </si>
  <si>
    <t>Saskaņoto plānu apstiprināšana centralizēto funkciju vai pakalpojumu izveidei, pārveidei vai ieviešanai</t>
  </si>
  <si>
    <t>Pirms aktivitātes uzsākšanas, lai izstrādātu IKT risinājumus, atbildīgā institūcija sagatavo un koordinē centralizētās IKT funkcijas vai pakalpojumu attīstības plāna apstiprināšanu (tai skaitā attiecībā uz pakalpojumu finansēšanu).</t>
  </si>
  <si>
    <t>Ministru kabinetā ir apstiprināti visi 15 centralizētas funkcijas vai koplietošanas pakalpojuma attīstības plāni:
&gt; https://www.vestnesis.lv/op/2023/45.11 (1 plāns);
&gt; https://www.vestnesis.lv/op/2023/8.7 (1 plāns);
&gt; https://www.vestnesis.lv/op/2023/20.9 (1 plāns);
&gt; https://www.vestnesis.lv/op/2023/90.35 (1 plāns);
&gt; https://www.vestnesis.lv/op/2023/126.8 (2 plāni);
&gt; https://www.vestnesis.lv/op/2023/126.6 (1 plāns);
&gt; https://www.vestnesis.lv/op/2023/126.7 (1 plāns);
&gt; https://www.vestnesis.lv/op/2023/132.3 (2 plāni);
&gt; https://www.vestnesis.lv/op/2023/132.4 (1 plāns);
&gt; https://www.vestnesis.lv/op/2023/153.32 (1 plāns);
&gt; https://www.vestnesis.lv/op/2024/18.9 (1 plāns);
&gt; https://www.vestnesis.lv/op/2024/33.3 (2 plāni).</t>
  </si>
  <si>
    <t>The Cabinet of Ministers has approved all 15 development plans for centralized functions or shared services:
&gt; https://www.vestnesis.lv/op/2023/45.11 (1 plan);
&gt; https://www.vestnesis.lv/op/2023/8.7 (1 plan);
&gt; https://www.vestnesis.lv/op/2023/20.9 (1 plan);
&gt; https://www.vestnesis.lv/op/2023/90.35 (1 plan);
&gt; https://www.vestnesis.lv/op/2023/126.8 (2 plans);
&gt; https://www.vestnesis.lv/op/2023/126.6 (1 plan);
&gt; https://www.vestnesis.lv/op/2023/126.7 (1 plan);
&gt; https://www.vestnesis.lv/op/2023/132.3 (2 plans);
&gt; https://www.vestnesis.lv/op/2023/132.4 (1 plan);
&gt; https://www.vestnesis.lv/op/2023/153.32 (1 plan)
&gt; https://www.vestnesis.lv/op/2024/18.9 (1 plan);
&gt; https://www.vestnesis.lv/op/2024/33.3 (2 plans).</t>
  </si>
  <si>
    <t>Ministru kabinetā ir apstiprināti visi 15 centralizētas funkcijas vai koplietošanas pakalpojuma attīstības plāni.</t>
  </si>
  <si>
    <t>LV-C[C2]-I[2-1-2-1-i-]-T[33]</t>
  </si>
  <si>
    <t>Saskaņotu aprakstu pieņemšana attiecībā uz centralizētu IKT risinājumu izstrādes darbībām</t>
  </si>
  <si>
    <t>Centrālā platforma vai sistēmas izstrādātājs izstrādā un saskaņo to IKT risinājumu izstrādes darbību koncepcijas, kas jāizstrādā saskaņā ar IKT pārvaldības tiesisko regulējumu.</t>
  </si>
  <si>
    <t>Šobrīd Eiropas Savienības Atveseļošanas un noturības mehānisma plāna investīcijas 2.1.2.1.i. ietvaros ir apstiprināti 11 projekti un ir saskaņoti 18 IKT risinājumu (platformas un sistēmas) apraksti (tajā skaitā: 1) sabiedrisko pakalpojumu sniegšanas platformas – 4; 2) nozaru un atbalsta funkciju platformas - 12; 3) kopīgas platformas un sistēmas pašvaldībām – 2), līdz ar to rādītājs par apstiprinātiem 15 IKT risinājumu attīstības aktivitāšu aprakstiem ir izpildīts.</t>
  </si>
  <si>
    <t>Currently 11 projects have been approved within investment 2.1.2.1.i. of the Plan for the European Recovery and Resilience Facility and the 18 harmonised descriptions have been adopted (including: 1) public services delivery platforms – 4; 2) sectoral and support functions platforms - 12; 3) shared platforms and systems for  municipalities – 2), therefore the target No.33 – Adoption of 15 harmonised descriptions of the development activities of centralised ICT solutions – has been convincingly achieved.</t>
  </si>
  <si>
    <t>Šobrīd Eiropas Savienības Atveseļošanas un noturības mehānisma plāna investīcijas 2.1.2.1.i. ietvaros ir saskaņoti 18 IKT risinājumu (centralizētu platformu un sistēmu) apraksti, līdz ar to rādītājs par apstiprinātiem 15 IKT risinājumu attīstības aktivitāšu aprakstiem ir izpildīts.</t>
  </si>
  <si>
    <t>2.1.2.2.i</t>
  </si>
  <si>
    <t>LV-C[C2]-I[2-1-2-2-i-]-T[35]</t>
  </si>
  <si>
    <t>Platformu vai sistēmu skaits, ko pārvalda koplietošanas pakalpojumu sniedzēji, izmantojot koplietošanas mākoņdatošanas pakalpojumus</t>
  </si>
  <si>
    <t>Mērķi uzskata par izpildītu, ja katrs no četriem koplietošanas pakalpojumu sniedzējiem (Latvijas valsts radio un televīzijas centrs, Latvijas Nacionālā bibliotēka, Iekšlietu ministrijas Informācijas centrs, Zemkopības ministrija) nodrošina vismaz vienas valsts platformas vai informācijas sistēmas darbību, izmantojot koplietošanas mākoņdatošanas pakalpojumus, t.sk. jaudas balansēšanas vai rezerves darbības atjaunošanos fiziski attālinātā datu centrā.</t>
  </si>
  <si>
    <t>VARAM informatīvais ziņojums “Par valsts datu apstrādes mākoņa attīstības plānu” (22-TA-3764 - IP) 26.03.2024. apstiprināts Ministru kabinetā.
Ministru kabineta 16.07.2024. sēdē tika apstiprināta pēdējā no kopumā četrām mākoņpakalpojuma projektu pasēm. Šobrīd Projektu īstenotāji gatavo Projektu iesniegumus, kā arī tiek gatavotas vienošanās par projektu īstenošanu.
Mērķis tiks sasniegts kā noteikts Padomes īstenošanas lēmumā par Latvijas Atveseļošanas un noturības mehānisma plānu.</t>
  </si>
  <si>
    <t>Informative report "On the national data processing cloud development plan" (22-TA-3764 - IP) 26.03.2024. approved in the Cabinet of Ministers.
Cabinet of Ministers 16.07.2024. the last of a total of four cloud service project passports was approved at the meeting. Currently, Project implementers are preparing Project submissions, as well as agreements on project implementation are being prepared.
The goal will be achieved as defined in the implementation decision of the Council on the Latvian Recovery and Resilience Mechanism Plan.</t>
  </si>
  <si>
    <t>2.1.3.r</t>
  </si>
  <si>
    <t>LV-C[C2]-R[2-1-3-r-]-M[38]</t>
  </si>
  <si>
    <t>Datu aprites valsts platformas darbības tiesiskais regulējums</t>
  </si>
  <si>
    <t>Reformas sekmīgu īstenošanu nodrošina tāda tiesiskā regulējuma stāšanās spēkā, kurā noteikti šādi valsts platformas aspekti:1. datu koplietošanas pārvaldība, tostarp datu apmaiņas process centrālajā datu apmaiņas platformā;2. iesaistīto iestāžu tiesības un pienākumi attiecībā uz datu koplietošanu un apriti centrālajā datu apmaiņas platformā;3. vienota un atvieglota personas datu apstrāde centrālajā datu apmaiņas platformā.</t>
  </si>
  <si>
    <t>Tiesiskā regulējuma stāšanās spēkā</t>
  </si>
  <si>
    <t>Tiesiskā regulējuma stāšanās spēkā 2023.gada 3.novembrī.</t>
  </si>
  <si>
    <t>Entry into force of the legal framework on 3 November 2023</t>
  </si>
  <si>
    <t>2023.gada 31.oktobrī ir apstiprināti Ministru kabineta noteikumi Nr. 624 "Datu izplatīšanas un pārvaldības platformas noteikumi", kas stājās spēkā 2023.gada 3.novembrī</t>
  </si>
  <si>
    <t>On 31 October 2023 the Cabinet of Ministers approved Regulation No.624 "Data Distribution and Management Platform Rules". The regulation entered into force on 3 November 2023.</t>
  </si>
  <si>
    <t>03.11.2023. stājās spēkā Ministru kabineta 31.10.2023. noteikumi Nr. 624 "Datu izplatīšanas un pārvaldības platformas noteikumi" - kārtība, kādā tiek izmantota Datu izplatīšanas un pārvaldības platforma (DAGR), kas:
- spēs apkopot potenciāli visu valsts iestāžu datus vienotā platformā centralizēti nodrošinot to apriti starp informācijas sistēmām;
- uzlabos datu apriti starp informācijas sistēmām;
- nodrošinās datu pieejamību ar noteiktiem piekļuves laikiem;
- nodrošinās, ka datu saņēmēji izgūs datus no datu devēju informācijas sistēmām ar maksimāli 24 stundu nobīdi.
Katrai iestādei būs iespējams būtiski samazināt savu datu izplatīšanas risinājumu kapacitāti vai pat pilnībā atteikties no decentralizētajiem datu izplatīšanas risinājumiem.</t>
  </si>
  <si>
    <t>2.2.1.1.i</t>
  </si>
  <si>
    <t>LV-C[C2]-I[2-2-1-1-i-]-T[43]</t>
  </si>
  <si>
    <t>To digitālās transformācijas ceļvežu skaits, ko Eiropas digitālo inovāciju centrs (EDIC) izdevis vienībām, kas nav mazie un vidējie uzņēmumi, vidējas kapitalizācijas sabiedrības un publiskais sektors.</t>
  </si>
  <si>
    <t>To digitālās transformācijas ceļvežu skaits, ko EDIC izdevusi vienībām, kas nav mazie un vidējie uzņēmumi, vidējas kapitalizācijas sabiedrības un publiskais sektors, norādot vismaz vienu ieguldījumu. Atlases kritēriji nodrošina, ka atlasītie projekti atbilst tehniskajam norādījumam “Nenodarīt būtisku kaitējumu” (2021/C58/01), izmantojot izslēgšanas sarakstu un prasību ievērot attiecīgos ES un valstu tiesību aktus vides jomā.</t>
  </si>
  <si>
    <t>Izsniegtie ceļveži</t>
  </si>
  <si>
    <t>2.2.1.2.i</t>
  </si>
  <si>
    <t>LV-C[C2]-I[2-2-1-2-i-]-T[45]</t>
  </si>
  <si>
    <t>To vienību skaits, kuri atbalsta digitalizēšanas procesus komercdarbībā un kuru digitālā termiņa testa rezultāts uzlabojās, salīdzinot ar iepriekšējo pārbaudes rezultātu, pēc dotācijas saņemšanas un projekta realizācijas.</t>
  </si>
  <si>
    <t>Mērķi izpilda, ja starp vienību un LIAA ir noslēgts līgums par dotācijas saņemšanu un atkārtotajā digitālās atbilstības testā ir ievēroti pārbaudes rezultāta uzlabojumi.</t>
  </si>
  <si>
    <t>Atbalstītās vienības</t>
  </si>
  <si>
    <t>2.2.1.3.i</t>
  </si>
  <si>
    <t>LV-C[C2]-I[2-2-1-3-i-]-T[47]</t>
  </si>
  <si>
    <t>Atbalstīto projektu skaits</t>
  </si>
  <si>
    <t>To līgumu skaits, ar kuriem CFLA piešķir grantus par īstenotām investīcijām. Tiek paredzēts, ka viena granta summa nepārsniegs 1 000 000 EUR. Atlases kritēriji nodrošina, ka atlasītie projekti atbilst Tehniskajiem norādījumiem par principa “nenodarīt būtisku kaitējumu” piemērošanu (2021/C58/01), izmantojot izslēgšanas sarakstu un prasību nodrošināt atbilstību attiecīgajiem ES un valsts tiesību aktiem vides jomā.</t>
  </si>
  <si>
    <t>Atbalstītie projekti</t>
  </si>
  <si>
    <t>2024.gada 9.janvāra sēdē apstiprināti Ministru kabineta noteikumi Nr.34. CFLA uzsākusi finansējuma saņēmēju atlasi. Uz 22.07.2024 CFLA ir veikusi finansējuma saņēmēju projektu atlasi un noslēgusi 7 līgumus. Papildus CFLA ir uzsaukusi vēl vienu uzsaukumu, lai piešķirtu brīvo finansējumu.
Ekonomikas ministrija 17.07.2024.vērsās pie Finanšu ministrijas ar lūgumu iesniegt Eiropas komisijai rādītāja Nr.47/48 grozījumus, piedāvājot CID precizējumā iekļaut skaidrojumu, ka rādītāja ietvaros tiek iekļauti CFLA apstiprinātie projekti nevis pabeigtie. 
Ņemot vērā minēto, rādītāju Nr. 47 plānots sasniegt līdz 31.12.2024.</t>
  </si>
  <si>
    <t>Cabinet of Ministers approved regulations No. 34 on January 9, 2024. CFCA has started the selection beneficiaries of funding. As of 22.07.2024, CFLA has selected project beneficiaries and concluded 7 contracts. In addition, the CFLA has issued another call for discretionary funding.
On 17.07.2024, the Ministry of Economics turned to the Ministry of Finance with a request to submit to the European Commission amendments to index No. 47/48, offering to include in the clarification of CID an explanation that within the framework of the index, CFLA approved projects are included, not completed ones.
Taking into account the above, indicator no. 47 is planned to be reached by 31.12.2024.</t>
  </si>
  <si>
    <t>Rādītāja izpilde ir procesā. Uz 22.07.2024 CFLA ir veikusi finansējuma saņēmēju projektu atlasi un noslēgusi 7 līgumus. Papildus CFLA ir uzsaukusi vēl vienu uzsaukumu, lai piešķirtu brīvo finansējumu.
Ekonomikas ministrija 17.07.2024.vērsās pie Finanšu ministrijas ar lūgumu iesniegt Eiropas komisijai rādītāja Nr.47/48 grozījumus, piedāvājot CID precizējumā iekļaut skaidrojumu, ka rādītāja ietvaros tiek iekļauti CFLA apstiprinātie projekti nevis pabeigtie. 
Ņemot vērā minēto, rādītāju Nr. 47 plānots sasniegt līdz 31.12.2024.</t>
  </si>
  <si>
    <t>2.2.1.4.i</t>
  </si>
  <si>
    <t>LV-C[C2]-I[2-2-1-4-i-]-T[50]</t>
  </si>
  <si>
    <t>Piešķirto aizdevumu skaits</t>
  </si>
  <si>
    <t>Aizdevumu skaits, ko piešķīris “Altum” vai kam ir granta elements (aizdevuma vai granta maksājums) saskaņā ar komersantu digitālās pārveides programmu.Darbības rezultātu rādītāju uzskata par izpildītu, ja starp komersantu un “Altum” ir noslēgts līgums par projekta izpildi.Atlases kritēriji nodrošina, ka atlasītie projekti atbilst Tehniskajiem norādījumiem par principa “nenodari būtisku kaitējumu” piemērošanu (2021/C58/01), izmantojot izslēgšanas sarakstu un prasību nodrošināt atbilstību attiecīgajiem ES un valsts tiesību aktiem vides jomā.</t>
  </si>
  <si>
    <t>2.3.1.r IZM</t>
  </si>
  <si>
    <t>LV-C[C2]-R[2-3-1-r-]-M[58]</t>
  </si>
  <si>
    <t>Prasmju fondu koncepcijas izstrāde</t>
  </si>
  <si>
    <t>Stājušies spēkā Ministru kabineta noteikumi par prasmju fondu ieviešanu, kuros noteikta prasmju fondu struktūra un iesaistīto personu tiesības un pienākumi.</t>
  </si>
  <si>
    <t>Izglītības un zinātnes ministrija</t>
  </si>
  <si>
    <t>Stājās spēkā Ministru kabineta noteikumi</t>
  </si>
  <si>
    <t>LV-C[C2]-R[2-3-1-r-]-M[60]</t>
  </si>
  <si>
    <t>Individuālo mācību kontu pieejas attīstība</t>
  </si>
  <si>
    <t>Stājas spēkā noteikumi, kuros precizēta pieeja individuālā mācību konta izveidei, tostarp:
a) atbilstības kritēriju noteikšana;
b) izglītotāju atlases kritēriju noteikšana.</t>
  </si>
  <si>
    <t>2022. gada 3.ceturksnī sagatavotais informatīvais ziņojums par Individuālo mācību kontu (IMK) pieejas attīstību un pilotēšanu AF finansējuma ietvaros, ir apstiprināts Ministru kabinetā 2023. gada 4.jūlijā. Ministru kabineta noteikumi apstiprināti 2024.gada 23.jūlijā, kas stāsies spēkā 2024.gada 24.jūlijā. Līdz ar to 2024. gada septembrī tiks uzsākta IMK pieejas aprobācija.</t>
  </si>
  <si>
    <t>The informative report prepared in the 3rd quarter of 2022 on Development and piloting of the individual learning accounts (ILA) approach within the framework of RRF investment was approved by the Cabinet of Ministers on 4 July 2023. The regulation by the Cabinet of Ministers is aproved on 23 July, 2024, enter into force on 24 July, 2024 and piloting of the ILA approach will be commenced on September, 2024.</t>
  </si>
  <si>
    <t>IZM izstrādātais Informatīvais ziņojums nodots saskaņošanai, tulkots un 2022.gada 22. decembrī tika nosūtīts EK saskaņojuma sniegšanai. 2023. gada 2.februāri tika saņemta informācija, ka EK kopumā atbalsta IMK informatīvā ziņojuma projekta virzību un rakstiski komentāri nesekos. Informatīvā ziņojuma projekts tika sagatavots atkārtotai saskaņošanai TAPā. Kaut arī būtiski iebildumi par informatīvā ziņojuma projektu netika saņemti, 2023. gada 28. martā IZM organizēja saskaņošanas sanāksmi, lai pārrunātu sociālo un sadarbības partneru sniegtos priekšlikumus, kā arī vienotos par ziņojuma saskaņošanu un virzību apstiprināšanai. 
2023. gada 20. jūnijā saskaņotais informatīvais ziņojums tika iesniegts Valsts kancelejā. Atsaucoties uz Ministru prezidenta doto uzdevumu, ziņojums tika izskatīts Digitālās pārveides un pārvaldes modernizācijas tematiskās komitejas sēdē 2023. gada 25. augustā. Saskaņā ar komitejas sēdes protokola dotajiem uzdevumiem ziņojums atkārtoti tika saskaņots ar EM un LM un kopā ar skaidrojošo prezentāciju iesniegts Ministru kabinetā, un tika apstiprināts Ministru kabinetā 2023. gada 4. jūlijā (prot. Nr.35, 33. §). Pamatojoties uz IZM uzaicinājumu, Valsts izglītības attīstības aģentūra ir iesniegusi projekta  pieteikumu KP VIIS sistēmā 2023. gada 15. augustā. Saskaņā ar plānoto aktivitāšu grafiku, Ministru kabineta noteikumu projektu plānots izstrādāt līdz 2023. gada novembrim un iesniegt Ministru kabinetā 2023. gada decembra beigām. Izpildi var ietekmēt saskaņošanas process, bet patlaban ir plānots pieturēties pie minētā laika grafika.
Ministru kabineta noteikumu projekts tika izstrādāts līdz 2023. gada 31. decembrim, bet netika iesniegts apstiprināšanai Ministru kabinetā, ņemot vērā ministru līmeņa diskusijas turpināšanu par cilvēkkapitāla attīstības pārvaldības jautājumiem, kas skar arī individuālo mācību kontu konceptu attīstību un Ministru kabineta noteikumu saturu, jo noteikumi nodrošina juridisku ietvaru individuālo mācību kontu pieejas un platformas darbībai. 
Ministru kabineta noteikumi apstiprināti 2024.gada 23.jūlijā, stāsies spēkā 2024.gada 24.jūlijā. Nobīde saistīta arī ar IMK konceptu apstiprināšanu 2024.gada 26.februārī, papildu saskaņošanas procesu, kas bija jānodrošina atbilstoši saņemtajiem iebildumiem un priekšlikumiem, tai skaitā organizējot individuālas starpinstitūciju saskaņošanas sapulces.  Papildinājumi Ministru kabineta noteikumu projektā saistīti ar datu apmaiņu IMK  platformā un  integrāciju ar citām valsts  institūcijām. Līdz ar to bija nepieciešams papildus laiks, lai saskaņotu datu apmaiņas nosacījumu un nepieciešamos tehniskos risinājumus. Datu apmaiņa ir būtiska, lai nodrošinātu personām individualizētu mācību piedāvājumu un vienotu pieteikšanās pakalpojumu. Ministru kabineta noteikumu projekta saskaņotā versija tika nosūtīt Eiropas Komisijai komentāru sniegšanai.</t>
  </si>
  <si>
    <t>The Informative Report developed by the MoES  has been submitted for consultation process, translated and sent to the EC for approval on 22 December 2022. On 2 February 2023, information was received that the EC generally supports the informative report project and written comments will not follow. The draft of the informative report (report) was prepared for reconciliation in the State Normative regulation portal (TAP). Although no significant objections to the report were received, on 28 March 2023, the Ministry organised an interinstitutional reconciliation meeting to discuss with the social partners and other stakeholders their provided proposals, and to agree to move forward towards the improvement of the report. 
On 20 June 2023, the agreed informative report was submitted to the State Chancellery. Referring to the task given by the Prime Minister, the report was discussed at the meeting of the Thematic committee for digital transformation and administration modernization on 25 August 2023. According to the tasks given in the minutes of the meeting, the report was again coordinated with the Ministry of Economics and Ministry of Welfare and submitted to the Cabinet of Ministers together with the explanatory presentation. It was approved by the Cabinet of Ministers on 4 July 2023 (Prot. No. 35, § 33). Based on the invitation of the Ministry of Education and Science, the State Education Development Agency has submitted a project application in the KP VIIS system on 15 August 2023. According to the internal schedule the draft of the Cabinet of Ministers regulation is planned to be developed by November 2023 and submitted to the Cabinet of Ministers by the end of December 2023. The speed of the implementation may be affected by the harmonization process, but it is currently planned to stick to the mentioned timeline.
The draft regulations of the Cabinet of Ministers were developed until December 31, 2023, but were not submitted for approval to the Cabinet of Ministers, taking into account the continuation of the ministerial-level discussion on human capital development management issues, which also affect the development of individual learning account concepts and the content of the Cabinet of Ministers' regulations, as the regulations ensure legal framework for access to individual learning accounts and the operation of the platform. The regulations of the Cabinet of Ministers is approved on 23 July, 2024 and will enter into force on 24 July, 2024. The delay is due to the approival of the ILA concepts on 26 February, 2024 and additional coordination process that had to be ensured in response to received objections and proposals, including organizing individual interdepartmental coordination meetings. The amendments to the draft regulations are related to data exchange on the ILA platform and integration with other state institutions information systems. Therefore, additional time was needed to agree on the data exchange conditions and necessary technical solutions. Data exchange is essential to provide individuals with a personalized learning offer and a unified application service. The consolidated version of the draft regulations was sent to the European Commission for comments.</t>
  </si>
  <si>
    <t>Informatīvais ziņojums ir pamats AF investīcijas uzsākšanai. MK noteikumu izstrāde balstīsies uz Individuālo mācību kontu (IMK) koncepta un prasmju pārvaldības platformas koncepta atziņām, kurus plānots izstrādāt AF investīcijas ietvaros 2023. gadā. Process un laika grafiks, tostarp konceptu izstrāde un to sasaiste ar plānotajiem MK noteikumiem, secīgi ir aprakstīts informatīvā ziņojuma projektā. Informatīvā ziņojuma projekta saskaņošana ir ieilgusies. Kaut arī patlaban MK noteikumus plānots izstrādāt līdz AF plānā noteiktajām termiņam – 2023. gada 31. decembris, ievērojot kopējo laika nobīdi ar informatīvā ziņojuma saskaņošanu, ir risks ka MK noteikumi netiks apstiprināti līdz 2023. gada beigām, tomēr attiecībā uz citiem saistītajiem AF atskaites punktiem – 61. (IMK izmēģinājuma projekts) un 67. (3500 pieaugušie, kam palīdzēts apgūt digitālās prasmes, izmantojot IMK resursus, 2026.Q3) patlaban izmaiņas nav plānotas. 
Informatīvais ziņojums tika apstiprināts Ministru kabinetā 2023. gada 4. jūlijā (prot. Nr.35, 33. §). Pamatojoties uz IZM uzaicinājumu Valsts izglītības attīstības aģentūra ir iesniegusi projekta  pieteikumu KP VIIS sistēmā 2023. gada 15. augustā. Saskaņā ar plānoto aktivitāšu grafiku, Ministru kabineta noteikumu projektu plānots izstrādāt līdz 2023. gada novembrim un iesniegt Ministru kabinetā 2023. gada decembra beigās. Izpildi var ietekmēt saskaņošanas process, bet patlaban ir plānots pieturēties pie minētā laika grafika.
Ministru kabineta noteikumu projekts tika izstrādāts līdz 2023. gada 31. decembrim, bet netika iesniegts apstiprināšanai Ministru kabinetā, ņemot vērā ministru līmeņa diskusijas turpināšanu par cilvēkkapitāla attīstības pārvaldības jautājumiem, kas skar arī individuālo mācību kontu konceptu attīstību un Ministru kabineta noteikumu saturu, jo noteikumi nodrošina juridisku ietvaru individuālo mācību kontu pieejas un platformas darbībai. Ministru kabineta noteikumi apstiprināti 2024.gada 23.jūlijā. Nobīde saistīta arī ar IMK konceptu apstiprināšanu 2024.gada 26.februārī, papildu saskaņošanas procesu, kas bija jānodrošina atbilstoši saņemtajiem iebildumiem un priekšlikumiem, tai skaitā organizējot individuālas starpinstitūciju saskaņošanas sapulces. Papildinājumi Ministru kabineta noteikumu projektā saistīti ar datu apmaiņu IMK  platformā un  integrāciju ar citām valsts  institūcijām. Līdz ar to bija nepieciešams papildus laiks, lai saskaņotu datu apmaiņas nosacījumu un nepieciešamos tehniskos risinājumus. Datu apmaiņa ir būtiska, lai nodrošinātu personām individualizētu mācību piedāvājumu un vienotu pieteikšanās pakalpojumu.Līdz ar to sākot ar 2024.gada septembri tiks uzsākta IMK pieejas aprobācija.</t>
  </si>
  <si>
    <t>2.3.1.2.i</t>
  </si>
  <si>
    <t>LV-C[C2]-I[2-3-1-2-i-]-T[63]</t>
  </si>
  <si>
    <t>To uzņēmumu skaits, kuros ir nodrošināta digitālo pamatprasmju apguve</t>
  </si>
  <si>
    <t>To uzņēmumu skaits, kuros ir nodrošināta digitālo pamatprasmju apguve. Atbalsta instruments nodrošina apmācību 1 080 uzņēmumiem, tostarp izmantojot MOOC tiešsaistes kursus, kā arī koncentrējoties uz digitālo prasmju uzlabošanu.Atlases kritēriji nodrošina, ka atlasītie projekti atbilst Tehniskajiem norādījumiem par principa “nenodarīt būtisku kaitējumu” piemērošanu (2021/C58/01), izmantojot izslēgšanas sarakstu un prasību nodrošināt atbilstību attiecīgajiem ES un valsts tiesību aktiem vides jomā.</t>
  </si>
  <si>
    <t>2.3.1.4.i</t>
  </si>
  <si>
    <t>LV-C[C2]-I[2-3-1-4-i-]-T[66]</t>
  </si>
  <si>
    <t>Pieaugušie, kam palīdzēts apgūt digitālās prasmes, izmantojot individuālo mācību kontu resursus</t>
  </si>
  <si>
    <t>Ministru kabineta noteikumi apstiprināti 2024.gada 23.jūlijā. Notiek gatavošanās IMK aprobācijas uzsākšanai 2024.gada septembrī, sasniedzot plānoto sasniedzamo rādītāju 2024.gada beigās.</t>
  </si>
  <si>
    <t>The regultions of the Cabinet of Ministers is approved on 23 July, 2024. Preparations are undertaken to start the piloting of the ILA approach in September, 2024, reacing the planned target at the end of 2024.</t>
  </si>
  <si>
    <t>2.3.2.1.i</t>
  </si>
  <si>
    <t>LV-C[C2]-I[2-3-2-1-i-]-T[71]</t>
  </si>
  <si>
    <t>To iedzīvotāju skaits, kuriem tika pilnveidotas digitālās pašapkalpošanās prasmes un kuri ir piedalījušies tehnoloģiskās inovācijas pasākumos</t>
  </si>
  <si>
    <t>To iedzīvotāju skaits, kuriem tika pilnveidotas digitālās pašapkalpošanās prasmes un kuri ir piedalījušies tehnoloģiskās jaunrades pasākumos. Ir izstrādāta un ieviesta digitālo pašapkalpošanās prasmju apguves pieeja (e-mācību kurss), kā arī ir izstrādātas un īstenotas kopīgās tehnoloģiju radošuma vadlīnijas jaunatnes tehnoloģiju un inovācijas spēju attīstībai.</t>
  </si>
  <si>
    <t>Saistībā ar projekta uzsākšanas termiņa aizkavēšanos, pastāv risks līdz 2024.gada decembrim nesasniegt rezultatīvo rādītāju -  15 000 iedzīvotāju, kas apguvuši kādu no mācību programmas līmeņiem. Plānots, ka rezultatīvais rādītājs plānotajā apjomā tiks sasniegts līdz 2025.gada aprīlim.</t>
  </si>
  <si>
    <t>2.3.2.2.i</t>
  </si>
  <si>
    <t>LV-C[C2]-I[2-3-2-2-i-]-M[74]</t>
  </si>
  <si>
    <t>Izstrādāts digitālo prasmju un kompetenču satvars</t>
  </si>
  <si>
    <t>Darīts pieejams publiskās pārvaldes digitālo prasmju plāns un satvars, tostarp mācību programmas, un tiek organizētas mācības publiskās pārvaldes platformā.</t>
  </si>
  <si>
    <t>2023Q2</t>
  </si>
  <si>
    <t>LV-C[C2]-I[2-3-2-2-i-]-T[75]</t>
  </si>
  <si>
    <t>Publiskās pārvaldes (valsts un pašvaldību) darbinieki ar padziļinātām digitālajām prasmēm, tostarp ar e-mācībās iegūtām prasmēm</t>
  </si>
  <si>
    <t>To cilvēku skaits, kuri ieguvuši progresīvas digitālās prasmesšādu ieguldījumu rezultātā:
- izveidotas vispārējas un specializētas digitālo prasmju sistēmas, kompetences attīstības ceļveži un mācību programmas saturs;
- digitālo prasmju un prasmju apmācības nodaļa ar kompetences sistēmām, mācību programmām un apmācības programmām, kas ir organizētas un darbojas vienotajā digitālās tālmācības vidē/valsts pārvaldes platformā;
- pašpārvaldītas mācīšanās izmantojamība</t>
  </si>
  <si>
    <t>2.3.2.3.i</t>
  </si>
  <si>
    <t>LV-C[C2]-I[2-3-2-3-i-]-T[79]</t>
  </si>
  <si>
    <t>IKT aprīkojuma vienību skaits mērķgrupai (izglītojamajiem)</t>
  </si>
  <si>
    <t>To IKT aprīkojuma vienību skaits, kas pieejamas mācībām no “datorbibliotēkas” un kas uzlabo mācību efektivitāti un mazina nevienlīdzību. Skolu “datorbibliotēka” skolēniem un skolotājiem, kam ir nepieciešams dators mācībām un mācīšanai, sniedz iespēju “aizņemties” uz mācību laiku, vienlaikus strādājot pie ilgtspējīgas sistēmas, kas nodrošinās tehnoloģiju pieejamību katram skolēnam un skolotājam visā Latvijā.</t>
  </si>
  <si>
    <t>04.04.2023. pieņemti MK noteikumi Nr. "Latvijas Atveseļošanas un noturības mehānisma plāna otrās komponentes "Digitālā transformācija" 2.3. reformu un investīciju virziena "Digitālās prasmes" 2.3.2.reformas "Digitālās prasmes sabiedrības un pārvaldes digitālajai transformācijai" 2.3.2.3.i. investīcijas "Digitālās plaisas mazināšana sociāli neaizsargātajām grupām un izglītības iestādēs" īstenošanas noteikumi".
2023.gada jūnijā tika ievietots pirkums daļas datortehnikas iegādei (pirmais no trim iegādes darījumiem) EIS katalogā un saņemti piedāvājumi. Darījuma apstiprināšanas datums 2023.gada 26.jūnijs. 
Finansējuma saņēmējs 18.12.2023 iesniedzis progresa pārskatus, līdz ar ko tiek ziņots par kopumā 35 792 IKT vienību piegādi. Rādītāju mērķis ir pārsniegts par 9172 datortehnikas vienībām, pateicoties iespējai katrai klašu grupai iegādāties piemērotākās tehniskās specifikācijas datortehniku, kā arī pateicoties lielajam datortehnikas vienību skaitam, kas varēja nodrošināt zemāku cenu.</t>
  </si>
  <si>
    <t>On 04.04.2023 adopted MK regulations no. "Digital transformation" of the second component of the Latvian Recovery and Resilience Mechanism Plan 2.3. reforms and investment direction "Digital skills" 2.3.2. reforms "Digital skills for the digital transformation of society and administration" 2.3.2.3.i. investments "Reducing the digital gap for the socially vulnerable groups and educational institutions" implementation rules".
In June, 2023, a purchase for the purchase of some computer equipment (the first of three purchase transactions) was placed in the EIS catalog and offers were received. Transaction approval date June 26, 2023.
The recipient of the funding submitted progress reports on 18.12.2023, which reports on the delivery of a total of 35,792 ICT units. The target of the indicators has been exceeded by 9,172 computer equipment units, thanks to the possibility of purchasing computer equipment of the most suitable technical specification for each class group, as well as due to the large number of computer equipment units, which could ensure a lower price.</t>
  </si>
  <si>
    <t>2023.gada 7.aprīlī stājās spēkā MK noteikumi par 2.3.2.3.i investīcijas ieviešanu. 2023.gada aprīlī un maijā notika sagatavošanas darbi datortehnikas iepirkuma veikšanai (konsultācijas ar uzņēmējiem par piedāvājumiem, kvotas izstrāde, datortehnikas sadalījuma precizēšana, ņemot vērā tehniskos parametrus un mērķa grupas aktuālos datus). Tika ievietots pirkums daļas datortehnikas iegādei (pirmais no trim iegādes darījumiem) EIS katalogā un 2023.gada 21.jūnijā saņemti piedāvājumi. Darījuma apstiprināšanas datums 2023.gada 26.jūnijs. 
Finansējuma saņēmējs 18.12.2023 iesniedzis progresa pārskatus, līdz ar ko tiek ziņots par kopumā 35 792 IKT vienību piegādi. Tādējādi, datortehnikas iegāde ir noslēgusies, un tā ir pieejama projekta sadarbības partneriem, kas tālāk to sadala savā pārziņā esošajām izglītības iestādēm mērķa grupas vajadzību nodrošināšanai.</t>
  </si>
  <si>
    <t>2.3.1.r EM</t>
  </si>
  <si>
    <t>LV-C[C2]-R[2-3-1-r-]-M[57]</t>
  </si>
  <si>
    <t>Stimuli un pienākumi uzņēmumiem izglītot un apmācīt savus darbiniekus un radīt vairāk iespēju un tiesību darbiniekiem piedalīties mācībās.</t>
  </si>
  <si>
    <t>Ir stājušies spēkā tiesību akti, kas paredz:
1) noteikt kritērijus un procedūras uzņēmumu stimulēšanai un pienākumiem pilnveidot prasmes darbiniekiem (kas aptver gan pamatprasmes, gan augstākās prasmes), kā arī ieviest labvēlīgāku nodokļu nosacījumu, ko sedz darba devēji par darbinieku izglītību (piemēram, mācību maksa);
2) radīt darbiniekiem plašākas iespējas un tiesības piedalīties mācībās; un
3) izveidot regulējumu atbalsta pasākumiem, lai stimulētu uzņēmumus (īpaši MVU) attīstīt savu darbinieku prasmes, tostarp kritērijus šāda atbalsta saņemšanai un atbalsta pasākumu īstenošanas kārtību(-as).</t>
  </si>
  <si>
    <t>Tiesiskais regulējums ir stājies spēkā</t>
  </si>
  <si>
    <t>Nevienlīdzības mazināšana</t>
  </si>
  <si>
    <t>3.1.1.r</t>
  </si>
  <si>
    <t>LV-C[C3]-R[3-1-1-r-]-M[84]</t>
  </si>
  <si>
    <t>Jauna Pašvaldību likuma stāšanās spēkā</t>
  </si>
  <si>
    <t>Pašvaldību likuma stāšanās spēkā, ar ko pārskata pašvaldību funkcijas un uzdevumus, lai tos salāgotu ar administratīvi teritoriālās reformas rezultātiem (ar ko aizstāj 1994. gada 19. maija likumu “Par pašvaldībām”). Tam jānodrošina labāka pārvaldība pēc pašvaldību administratīvi teritoriālās reformas, veicinot demokratizāciju un skaidrāku lēmumu pieņemšanas pilnvaru nošķiršanu no izpildpilnvaras, izveidojot skaidru kompetenču un funkciju dalījumu, samazinot varas koncentrāciju un regulāri palielinot vietējās kopienas līdzdalību.</t>
  </si>
  <si>
    <t>Jaunā Pašvaldību likuma stāšanās spēkā</t>
  </si>
  <si>
    <t>Pašvaldību likums stājies spēkā 2023.gada 1.janvārī.</t>
  </si>
  <si>
    <t>Municipality Law entered into force on 1st of January 2023.</t>
  </si>
  <si>
    <t>Latvijas Saeima 2022. gada 20. oktobrī pieņēma likumu “Pašvaldību likums.” Likums publicēts Latvijas Republikas oficiālajā izdevumā (https://www.vestnesis.lv/op/2022/215.1) 2022. gada 4. novembrī. Likums stājās spēkā 2023. gada 1. janvārī.</t>
  </si>
  <si>
    <t>The “Municipality law” was adopted by the Parliament of Latvia on October 20, 2022. The Law was published in the official journal of the Republic of Latvia (https://www.vestnesis.lv/op/2022/215.1) on November 4, 2022. The Law entered into force on January 1, 2023.</t>
  </si>
  <si>
    <t>"Pašvaldību likums", kas stājies spēkā 1. janvārī, nosaka pašvaldību darbības vispārīgos noteikumus un ekonomisko pamatu, pašvaldību kompetenci, pārvaldes institucionālo sistēmu, domes un tās izveidoto institūciju, domes priekšsēdētāja un izpilddirektora pilnvaras, sadarbību starp pašvaldībām un ar valsts institūcijām. Izmaiņas pašvaldību darbības tiesiskajā regulējumā saistītas arī ar administratīvi teritoriālo reformu, cita starpā akcentējot nepieciešamību pēc aktīvākas sabiedrības iesaistes lēmumu pieņemšanā un efektīvākiem instrumentiem, lai nodrošinātu viedokļu uzklausīšanu un izvērtēšanu sabiedrībai būtiskos, ar pašvaldību darbību saistītos jautājumos.</t>
  </si>
  <si>
    <t>3.1.1.1.i</t>
  </si>
  <si>
    <t>LV-C[C3]-I[3-1-1-1-i-]-T[86]</t>
  </si>
  <si>
    <t>Renovēti vai atjaunoti reģionālie un vietējie ceļi apgabalu administratīvo centru, to pakalpojumu un darbvietu drošai pieejamībai un jauno pašvaldību pilnīgai darbībai</t>
  </si>
  <si>
    <t>Renovēti vai atjaunoti valsts reģionālie un vietējie autoceļi nolūkā nodrošināt novadu administratīvo centru un tajos sniegto pakalpojumu un darbvietu sasniedzamību un jauno pašvaldību pilnvērtīgu funkcionēšanu. Ceļu būvdarbi 
ietver investīcijas, kas uzlabo ceļu drošību.</t>
  </si>
  <si>
    <t>Km</t>
  </si>
  <si>
    <t>Līdz 2024.gada jūlijam ir pabeigti būvdarbi uz 181,426 km no VARAM saskaņotajiem valsts vietējiem un reģionālajiem autoceļiem, t.sk. 85.mērķa (70km) aktuālā vērtība - 75,344km atjaunoti vai pārbūvēti valsts reģionālie un vietējie autoceļi).
Vienlaikus investīcijas ietvaros turpinās valsts reģionālo un vietējo ceļu atjaunošana vai pārbūve. Plānots, ka līdz 2024.gada beigām tiks sasniegti vairāk nekā 225 km ar atjaunotiem vai pārbūvētiem valsts reģionālajiem un vietējiem autoceļiem, tādējādi pārsniedzot mērķa Nr.86 vērtību.</t>
  </si>
  <si>
    <t>By the end of June 2024 construction works have been completed on 181,426 km of renovated or rebuilt state regional and local roads that were approved by Ministry of Environmental Protection and Regional Development (including the completed target No. 85  (70km) with the absolute value of 75,344 km of renovated or rebuilt state regional and local roads). 
Renovation or rebuilding of state regional and local roads continues within the framework of the investment. It is planned that until the end of 2024 over 225 km of renovated or rebuilt state regional and local roads will be completed, thus the value of Target No.86 will be exceeded.</t>
  </si>
  <si>
    <t>3.1.1.2.i</t>
  </si>
  <si>
    <t>LV-C[C3]-I[3-1-1-2-i-]-M[90]</t>
  </si>
  <si>
    <t>Pašvaldību publisko pakalpojumu novērtējuma pabeigšana, trūkumu konstatēšana un šo pakalpojumu uzlabošanas pasākumi</t>
  </si>
  <si>
    <t>Pašvaldību publisko pakalpojumu sniegšanas efektivitātes novērtējuma pabeigšana saskaņā ar Ministru kabineta regulējumu par pašvaldību kapacitātes celšanas atbalsta īstenošanu.</t>
  </si>
  <si>
    <t>Pabeigts novērtējums par pašvaldību publisko pakalpojumu efektivitāti.</t>
  </si>
  <si>
    <t>2024.gada maijā uzsākta novērtējuma veikšana. Provizoriskais novērtējuma izstrādes laiks 2024.gada decembris.</t>
  </si>
  <si>
    <t>The assessment procedure was launched in May 2024. Preliminary time for completion of the assessment would be December 2024.</t>
  </si>
  <si>
    <t>Novērtējuma īstenošana ir procesā.</t>
  </si>
  <si>
    <t>The assessment procedure is in progress.</t>
  </si>
  <si>
    <t>2024. gada maijā uzsākta novērtējuma veikšana par publiskajiem pakalpojumiem, to kvalitāti un nepieciešamajiem uzlabojumiem.  Provizoriskais novērtējuma izstrādes laiks ir 2024.gada decembris.
Novērtējums ļaus labāk izprast izaicinājumus publisko pakalpojumu sniegšanā un identificēt iespējamos uzlabojumus. Tas arī ļaus nodrošināt mērķtiecīgākus kapacitāti stiprinošos pasākumus pašvaldību speciālistiem un pakalpojumu sniedzējiem, lai uzlabotu publisko pakalpojumu kvalitāti un efektivitāti.</t>
  </si>
  <si>
    <t>LV-C[C3]-I[3-1-1-2-i-]-T[91]</t>
  </si>
  <si>
    <t>Apmācīto pašvaldību darbinieku skaits</t>
  </si>
  <si>
    <t>Sagatavoto pašvaldību darbinieku skaits, uzlabota viņu zināšanas vai kvalifikāciju, sniegts metodoloģiskais atbalsts darbam pašvaldībās pēc administratīvi teritoriālās reformas.
Mācības un citi kapacitātes celšanas pasākumi ir veikti, pamatojoties uz pakalpojumu un pašvaldību kapacitātes novērtējumu.</t>
  </si>
  <si>
    <t>Pamatojoties uz plānošanas reģionu sākotnējo kapacitātes vajadzību apzināšanu pašvaldību speciālistiem un publisko pakalpojumu sniedzējiem, reģionos tiek īstenoti kapacitāti stiprinošie pasākumi, nolūkā uzlabot publisko pakalpojumu kvalitāti un efektivitāti. Līdz 2024.gada 30.jūnijam mācību pasākumos piedalījušies 723 pašvaldību speciālisti vai publisko pakalpojumu sniedzēji. Plānots, ka līdz 2024.gada beigām mērķa Nr.91 vērtība (750) tiks pārsniegta.</t>
  </si>
  <si>
    <t>Based on the initial assessment of the capacity needs of the specialists of local municipalities and public service providers performed by each planning region, capacity-building events are being organized in regions to improve the quality and efficiency of public services. Until 30 June 2024, 723 municipality specialists or public service providers have attended training actions. It is expected that by the end of 2024 value of Target No.91 (750) will be exceeded.</t>
  </si>
  <si>
    <t>Pamatojoties uz plānošanas reģionu sākotnējo kapacitātes vajadzību apzināšanu pašvaldību speciālistiem un publisko pakalpojumu sniedzējiem, reģionos ir uzsākti kapacitāti stiprinošie pasākumi. Kapacitātes celšanas pasākumi uzlabos pašvaldību speciālistu zināšanas un prasmes, kas sekmēs publisko pakalpojumu kvalitātes un efektivitātes paaugstināšanos.</t>
  </si>
  <si>
    <t>3.1.1.3.i</t>
  </si>
  <si>
    <t>LV-C[C3]-I[3-1-1-3-i-]-M[94]</t>
  </si>
  <si>
    <t>Līgumu slēgšanas tiesību piešķiršana industriālo parku attīstīšanai reģionos</t>
  </si>
  <si>
    <t>Līgumu slēgšanas tiesību piešķiršana industriālo parku attīstīšanai reģionos privātā sektora saņēmējiem, kuri ir izstrādājuši industriālā parka attīstības stratēģiju vai uzņēmējdarbības plānu. Atlases kritēriji nodrošina, ka atlasītie projekti atbilst Tehniskajiem norādījumiem par principa “nenodarīt būtisku kaitējumu” piemērošanu (2021/C58/01), izmantojot izslēgšanas sarakstu un prasību nodrošināt atbilstību attiecīgajiem ES un valsts tiesību aktiem vides jomā.</t>
  </si>
  <si>
    <t>Līgumu slēgšanas tiesību piešķiršana projektu īstenošanai</t>
  </si>
  <si>
    <t>19.10.2022. izsludināta projektu iesniegumu atlase. Projektu iesniegumu iesniegšanas termiņš 28.04.2023., projektu iesniegumu vērtēšana no 29.04.2023. -28.06.2023. Līdz 2023. gada 28. jūnijam visiem projektu iesniedzējiem tika nosūtīti lēmumi par projektu iesniegumu apstiprināšanu ar nosacījumu vai noraidīšanu finansējuma trūkuma dēļ. Ar nosacījumiem apstiprināto projektu iesniegumu gala izvērtēšanas rezultātā 5 projekta iesniedzējiem nosūtīti atzinumi  par CFLA lēmumā izvirzīto nosacījumu izpildi, piešķirot līgumu slēgšanas tiesības industriālo parku attīstīšanai reģionos.  CFLA mājaslapā publicēts paziņojums par projektu iesniegumu konkursa rezultātiem, un 5 projektu iesniedzējiem ir nosūtīti lēmumi par vienošanās par projekta īstenošanu slēgšanas tiesību piešķiršanu (https://www.cfla.gov.lv/lv/3113i-investicijas-uznemejdarbibas-publiskaja-infrastruktura-industrialo-parku-un-teritoriju-attistisanai-regionos).</t>
  </si>
  <si>
    <t>On 19.10.2022 the selection of project applications was announced. The deadline for submitting project applications was 28.04.2023 and the evaluation of project applications took place from 29.04.2023 to 28.06.2023. Until June 28, 2023,  decisions on the approval of project applications with conditions or rejecting them due to lack of funding were sent to all project applicants. As a result of the final evaluation of project applications approved with conditions, 5 project applicants have met the conditions established by the decision of the Central Finance and Contracting Agency of Latvia and were awarded to conclude the contracts for the development of industrial parks in the regions. A notice regarding the results of the tender for project applications has been published on the homepage of the  Central Finance and Contracting Agency of Latvia and 5 decisions on the awarding the right to conclude an agreement for implementation of the project have been sent to the specified project applicants (https://www.cfla.gov.lv/lv/3113i-investicijas-uznemejdarbibas-publiskaja-infrastruktura - for industrial-parks-and-territory-development-in-regions).</t>
  </si>
  <si>
    <t>Ar 18.10.2022.publikāciju Nr.2022/202.PD2 oficiālajā izdevumā "Latvijas Vēstnesis" tika izsludināta projektu iesniegumu atlase, nosakot projektu iesniegšanas termiņu no 19.10.2022. līdz 28.04.2023. Projektu iesniegumu atlasē tika iesniegti deviņi projektu iesniegumi. Projektos kopumā pieprasītais AF investīciju apmērs  - 124 miljoni eiro ir 1,5 reizes lielāks par pieejamo atbalsta programmas ietvaros (informācija pieejama: https://www.cfla.gov.lv/lv/jaunums/industrialo-parku-un-teritoriju-attistisana-regionos-velas-ieguldit-124-miljonus-eiro). 
Projektu iesniegumu vērtēšana notika no 29.04.2023. līdz 28.06.2023. 
Līdz 2023. gada 28. jūnijam visiem projektu iesniedzējiem tika nosūtīti lēmumi par projektu iesniegumu apstiprināšanu ar nosacījumu vai noraidīšanu finansējuma trūkuma dēļ. CFLA mājaslapā publicēts paziņojums par projektu iesniegumu konkursa rezultātiem un projektu iesniedzējiem ir nosūtīti lēmumi par vienošanās par projekta īstenošanu slēgšanas tiesību piešķiršanu (https://www.cfla.gov.lv/lv/3113i-investicijas-uznemejdarbibas-publiskaja-infrastruktura-industrialo-parku-un-teritoriju-attistisanai-regionos).</t>
  </si>
  <si>
    <t>With the publication No.2022/202.PD2 in the Official Journal “Latvijas Vēstnesis” on October 18, 2022, the call for project applications was announced, setting the period for submitting the projects from 19.10.2022. to 28.04.2023.  In the selection of project applications 9 project applications were submitted. The total amount of requested RRF funding was 124 million euros, which is 1.5 times larger than the available funding within the support program (information available at: https://www.cfla.gov.lv/lv/jaunums/industrialo-parku-un-teritoriju-attistisana-regionos-velas-ieguldit-124-miljonus-eiro).
The evaluation of project applications took place from 29.04.2023 to 28.06.2023. Until June 28, 2023,  decisions on the approval of project applications with conditions or rejecting them due to lack of funding were sent to all project applicants. 
As a result of the final evaluation of project applications approved with conditions, 5 project applicants have met the conditions established by the decision of the Central Finance and Contracting Agency of Latvia and were awarded to conclude the contracts for the development of industrial parks in the regions. A notice has been published on the homepage of the Central Finance and Contracting Agency of Latvia regarding the results of the tender project applications and decisions on the awarding the right to conclude an agreement for implementation of the project have been sent to the specified project applicants (https://www.cfla.gov.lv/lv/3113i-investicijas-uznemejdarbibas-publiskaja-infrastruktura - for industrial-parks-and-territory-development-in-regions).</t>
  </si>
  <si>
    <t>94. atskaites punkta īstenošana ir priekšnoteikums tam, lai savlaicīgi izpildītu ar 3.1.1.3.i. investīciju saistītos nākamos mērķus, kas paredz nacionālas nozīmes industriālo parku un teritoriju attīstību reģionos ārpus Rīgas plānošanas reģiona: 
mērķis Nr. 95 - parakstīti vismaz 4 nodomu protokoli vai līgumi ar starptautiski atzītiem industriālo parku operatoriem (apsaimniekotājiem) vai potenciālajiem investoriem (komersantiem), piesaistot vai veicot nefinanšu investīcijas vismaz 85 741 349 euro apmērā; 
mērķis Nr. 96 - pabeigta industriālo parku būvniecība reģionos, kur tiek attīstīta publiskā infrastruktūra; 
mērķis Nr. 97 - 328 jaunu darba vietu radīšana industriālajos parkos ar vidējo algu, kas pārsniedz vidējo samaksu attiecīgajā tautsaimniecības nozarē.
Attīstot 3.1.1.3.i. investīcijas ietvaros paredzēto industriālo parku infrastruktūru, Latvijas reģionos ārpus Rīgas plānošanas reģiona, tiks  piesaistīti investori - komersanti, kas rada jaunas darba vietas un veic nefinanšu investīcijas, sekmējot darba vietu ar augstu pievienoto vērtību un uz eksportu orientētu darba vietu radīšanu, kā arī mazinātas reģionālās attīstības atšķirības starp Rīgas reģionu un pārējo Latvijas teritoriju.</t>
  </si>
  <si>
    <t>3.1.1.4.i</t>
  </si>
  <si>
    <t>LV-C[C3]-I[3-1-1-4-i-]-T[101]</t>
  </si>
  <si>
    <t>Dzīvokļu skaits apstiprinātajos projektos</t>
  </si>
  <si>
    <t>Valsts attīstības iestāde “Altum” ir apstiprinājusi finansējumu vismaz 300 dzīvokļu projektiem. Apstiprināto projektu ietvaros nodrošina mājokli par zemu īres maksu (orientējoši 4,40 EUR/m²). Apstiprinātie projekti atbilst augstām kvalitātes prasībām: 1) ēkām ir gandrīz nulles enerģijas patēriņš, 2) ekspluatācijas uzsākšanas brīdī tiek veiktas atbilstīgas kvalitātes pārbaudes (akustiskie mērījumi, ēku gaisa caurlaidības tests).</t>
  </si>
  <si>
    <t>Ir noslēgti 4 aizdevumu līgumi par kopumā 314 dzīvokļu būvniecību.</t>
  </si>
  <si>
    <t>4 loan agreements have been concluded for the construction of a total of 314 apartments.</t>
  </si>
  <si>
    <t>Rādītājs ir izpildīts. Ir noslēgti 4 aizdevumu līgumi par kopumā 314 dzīvokļu būvniecību.</t>
  </si>
  <si>
    <t>3.1.1.6.i</t>
  </si>
  <si>
    <t>LV-C[C3]-I[3-1-1-6-i-]-T[108]</t>
  </si>
  <si>
    <t>Finansējuma apjoms līgumiem, kas noslēgti par pašvaldību funkciju īstenošanai un saistīto pakalpojumu sniegšanai nepieciešamo elektroautobusu 
iegādi</t>
  </si>
  <si>
    <t>Piešķirtas tiesības slēgt līgumus par pašvaldību funkciju īstenošanai un saistīto 
pakalpojumu sniegšanai nepieciešamo elektroautobusu iegādi kopsummā vismaz 8 300 000 EUR apmērā.</t>
  </si>
  <si>
    <t>Ar 21.11.2022.publikāciju Nr.2022/225.PD1 oficiālajā izdevumā "Latvijas Vēstnesis" tika izsludināta projektu iesniegumu atlase, nosakot projektu iesniegšanas termiņu no 21.11.2022.-28.02.2023 un projektu iesniegumu vērtēšanas termiņu no 01.03.2023.-31.03.2023. Pēc projektu iesniegumu izvērtēšanas noslēgti 12 līgumi par projektu īstenošanu (apstiprināto projektu saraksts pieejams: https://www.cfla.gov.lv/lv/3116i-pasvaldibu-funkciju-istenosanai-un-pakalpojumu-sniegsanai-nepieciesamo-bezemisiju-transportlidzeklu-iegade#apstiprinatie-projektu-iesniegumi. Ar 28.03.2023.publikāciju Nr.2023/62.PD3 oficiālajā izdevumā "Latvijas Vēstnesis" 28.03.2023. tika izsludināts projektu iesniegumu iesniegšanas papildu uzsaukums ar projektu iesniegšanas termiņu 28.06.2023., kurā tika iesniegti pieci projektu iesniegumi, kas ir izvērtēti, apstiprināti un noslēgti līgumi par projektu īstenošanu (apstiprināto projektu saraksts pieejams: https://www.cfla.gov.lv/lv/3116i-u2). Kopumā pēc visu projektu iesniegumu izvērtēšanas noslēgti 17 līgumi par projektu īstenošanu par kopējo AF finansējuma 8 799 260,17 EUR. Līgumi par projektu īstenošanu noslēgti periodā no 21.04.2023. - 12.09.2023.</t>
  </si>
  <si>
    <t>With publication No. 2022/225.PD1 of November 21, 2022 in the official Journal "Latvijas Vēstnesis" the call for project submissions was announced, setting the period for submitting projects from 21.11.2022 to 28.02.2023 and the deadline for evaluating project submission from 01.03.2023.-31.03.2023. After the evaluation of project submissions, 12 contracts for project implementation were concluded (list of confirmed projects available: https://www.cfla.gov.lv/lv/3116i-pasvaldibu-funkciju-istenosanai-un-pakalpojumu-sniegsanai-nepieciesamo-bezemisiju-transportlidzeklu-iegade#apstiprinatie-projektu-iesniegumi).  With publication No. 2023/62.PD3 of March 28, 2023 in the official Journal "Latvijas Vēstnesis" an additional call for projects was announced on 28.03.2023 with project submission deadline - 28.06.2023, in which five project applications have been submitted, evaluated and contracts on the implementation of projects concluded (list of confirmed projects available: https://www.cfla.gov.lv/lv/3116i-u2). After the evaluation of all project applications, in total 17 contracts for the project implementation were concluded  for total amount of the RRF funding EUR 8 799 260,17. Contracts for project implementation concluded from 21.04.2023 to 12.09.2023.</t>
  </si>
  <si>
    <t>Pēc  projektu iesniegumu atlases noslēgšanās (28.02.2023.) un projektu iesniegumu izvērtēšanas tika noslēgti 12 līgumi par projektu īstenošanu. Ievērojot, ka atlases ietvaros netika apgūts viss investīcijai pieejamais Atveseļošanas fonda (AF)  finansējums, tika izsludināts papildu uzsaukums ar projektu iesniegumu  iesniegšanas termiņu 28.06.2023. Papildu uzsaukumā  tika iesniegti pieci projektu iesniegumi, un pēc to izvērtēšanas tika noslēgti pieci līgumi par projektu īstenošanu. Kopumā pēc visu projektu iesniegumu izvērtēšanas atlases ietvaros noslēgti 17 līgumi par projektu īstenošanu par kopējo AF finansējumu 8 799 260,17 EUR. Ņemot vērā minēto, līdz ar to rādītājs investīcijai sasniedzamais 108. mērķis “Finansējuma apjoms saskaņā ar līgumiem, kas noslēgti par elektroautobusu iegādi pašvaldības funkciju un saistīto pakalpojumu veikšanai” par kopējo vērtību vismaz 8 300 000 EUR apmērā  ir izpildīts.</t>
  </si>
  <si>
    <t>3.1.2.r</t>
  </si>
  <si>
    <t>LV-C[C3]-R[3-1-2-r-]-M[111]</t>
  </si>
  <si>
    <t>Stājas spēkā tiesību aktu grozījumi, lai uzlabotu minimālo ienākumu atbalsta sistēmu</t>
  </si>
  <si>
    <t>Stājas spēkā tiesību aktu grozījumi, lai uzlabotu minimālo ienākumu atbalsta sistēmu, kas ietver:-          minimālo ienākumu sliekšņa zemāko iespējamo robežu, kas nav mazāks par 20 % no ienākumu mediānas;-          procedūru minimālo ienākumu sliekšņu pārskatīšanai, kas jāveic katru gadu (sākot no 2023. gada), pamatojoties uz ienākumu mediānas izmaiņām un nodrošinot, ka minimālo ienākumu sliekšņi netiek mainīti, ja samazinās ienākumu mediāna.</t>
  </si>
  <si>
    <t>Labklājības ministrija</t>
  </si>
  <si>
    <t>Labklājības ministrija ir izstrādājusi tiesību aktu grozījumus (likumprojektus), nosakot, ka jaunie minimālo ienākumu sliekšņi un no tiem izrietošie minimālo pabalstu un minimālo pensiju apmēri stāsies spēkā 01.07.2023.</t>
  </si>
  <si>
    <t>The Ministry of Welfare has drafted legislative amendments (drafts) stipulating that the new minimum income thresholds and the resulting amounts of minimum benefits and minimum pensions will enter into force on 1 July, 2023.</t>
  </si>
  <si>
    <t>Lai sasniegtu atskaites punktu, Labklājības ministrija ir izstrādājusi šādus normatīvo aktu projektus:
• likumprojekts "Grozījumi Valsts sociālo pabalstu likumā" (22-TA-2016);
• likumprojekts "Grozījumi likumā “Par obligāto sociālo apdrošināšanu pret nelaimes  gadījumiem darbā un arodslimībām” (22-TA-2048);
• likumprojekts "Grozījumi likumā „Par valsts pensijām” (22-TA-2050);
• likumprojekts "Grozījums likumā „Par sociālo drošību” (22-TA-2078);
• likumprojekts “Grozījumi Sociālo pakalpojumu un sociālās palīdzības likumā” (22-TA-2554).
Normatīvo aktu grozījumi virzīti izskatīšanai MK, iekļaujot tos likumprojekta “Par valsts budžetu 2023. gadam” un likumprojekta “Par vidēja termiņa budžeta ietvaru 2023., 2024. un 2025. gadam” pavadošo likumprojektu paketē, paredzot tiem finansējumu minimālo ienākumu sliekšņu paaugstināšanai no 01.07.2023. (tādējādi minimālo ienākumu sliekšņu spēkā stāšanās datums attiecīgi ir 01.07.2023.). Minētie likumprojekti ir atbalstīti 08.03.2023. Saeimas sēdē, paredzot tiem finansējumu minimālo ienākumu sliekšņu paaugstināšanai no 01.07.2023. (tādējādi minimālo ienākumu sliekšņu spēkā stāšanās datums attiecīgi ir 01.07.2023.).</t>
  </si>
  <si>
    <t>In order to fulfill milestone, Ministry of Welfare has elaborated following drafts of regulatory acts:
• Amendments to the Law “On State Social Benefits” (22-TA-2016);
• Amendments to the Law “On Mandatory Social Insurance Against Accidents at Work and Occupational Diseases” (22-TA-2048);
• Amendments to the Law “On State Pensions” (22-TA-2050);
• Amendment to the Law “On Social Security” (22-TA-2078);
• Amendments to the Law “On Social Services and Social Assistance" (22-TA-2554).
Amendments to the legislation have been submitted to the Cabinet of Ministers, including them  in the package of draft laws accompanying the draft law “On the State Budget for 2023" and the draft law “On the medium-term budgetary framework for 2023, 2024 and 2025”, providing them with funding to raise the minimum income thresholds from 1 July, 2023 (the effective date of the minimum income thresholds is therefore1 July, 2023). These draft laws have been approved at the Saeima on 08.03.2023., providing them with funding to raise the minimum income thresholds from 1 July, 2023 (the effective date of the minimum income thresholds is therefore 1 July, 2023).</t>
  </si>
  <si>
    <t>3.1.2.1.i</t>
  </si>
  <si>
    <t>LV-C[C3]-I[3-1-2-1-i-]-M[113]</t>
  </si>
  <si>
    <t>Līgumu slēgšanas tiesību piešķiršana, lai nodrošinātu piekļuvi publiskām telpām valsts un pašvaldību ēkās</t>
  </si>
  <si>
    <t>Attiecīgās publiskās un vietējās iestādes piešķir būvdarbu līgumus, lai nodrošinātu piekļuvi telpām 63 valsts un pašvaldību ēkās, kurās sniedz labklājības nozares valsts pakalpojumus un sociālo pakalpojumu sniedzēju reģistrā reģistrētus valsts un pašvaldību institūciju publiskos pakalpojumus, tostarp personām ar invaliditāti.
Līgumu slēgšanas tiesības piešķir, lai nodrošinātu minimālo piekļūstamības standartu: piekļūstamības elementi, kas nepieciešami katrai ēkai, tostarp pasākumi, lai nodrošinātu piekļuvi telpām personām ar kustību traucējumiem (tas var ietvert dažādu pielāgojumu izveidi vai uzstādīšanu, piemēram, vizuālās informācijas uzlabojumus, evakuācijas sistēmu pielāgošanu un nodrošināšanu personām ar invaliditāti, rampas, pamatnes, lifti, viegli atveramas vai automātiskas durvis utt.)</t>
  </si>
  <si>
    <t>Līgums</t>
  </si>
  <si>
    <t>Darba līgumu slēgšanas tiesību piešķiršana būvdarbu uzsākšanai saistībā ar piekļuvi publiskām telpām iepriekš izvēlētajās 63 valsts un pašvaldību ēkās</t>
  </si>
  <si>
    <t>LV-C[C3]-I[3-1-2-1-i-]-M[115]</t>
  </si>
  <si>
    <t>Konkrētas mērķgrupas izvēle mājokļa fiziskās pieejamības uzlabošanai</t>
  </si>
  <si>
    <t>Pašvaldības pieņems sarakstu ar 259 pilngadīgām personām ar ļoti  smagu vai smagu invaliditāti, kurām ir kustību traucējumi, un kā arī bērniem ar invaliditāti  kurām kuriem ir kustību traucējumi un kuras saņem atbalstu, lai pielāgotu individuālo mājokli (1 izvēlēta persona uz vienu mājokli).</t>
  </si>
  <si>
    <t>Personas</t>
  </si>
  <si>
    <t>2024Q1</t>
  </si>
  <si>
    <t>Saraksta pieņemšana ar izvēlētām 259 personām ar invaliditāti, kurām nepieciešama viņu mājokļa pielāgošana</t>
  </si>
  <si>
    <t>LV-C[C3]-I[3-1-2-1-i-]-M[116]</t>
  </si>
  <si>
    <t>Līgumu noslēgšana personu ar invaliditāti mājokļu vides pieejamības pasākumu nodrošināšanai.</t>
  </si>
  <si>
    <t>Līgumu noslēgšana, lai pielāgotu mājokļus 259 pilngadīgām personām ar ļoti  smagu vai smagu invaliditāti, kurām ir kustību traucējumi, un kā arī bērniem ar invaliditāti, kurām kuriem ir kustību traucējumi, nodrošinot, ka šīm personām ir piekļuve nodarbinātībai un pakalpojumiem, tādējādi veicinot cilvēktiesības un dzīves kvalitāti. Ir noslēgti pakalpojumu, piegādes vai  būvdarbu līgumi par tādu vides piekļūstamības elementu nodrošināšanu, kas nepieciešami mērķgrupas personām, paredzot vides pielāgošanas pasākumus (piemēram, tas var ietvert dažādus dzīvojamo un koplietošanas telpu pielāgojumus utt.) mājokļos 259 personām ar invaliditāti, kurām ir kustību traucējumi (viena persona uz vienu mājokli).</t>
  </si>
  <si>
    <t>Līgumu skaits</t>
  </si>
  <si>
    <t>Līgumu noslēgšana</t>
  </si>
  <si>
    <t>Šī atskaites punkta izpilde iespējama secīgi pēc 115. atskaites punkta izpildes. Līgumu slēgšanas tiesību piešķiršana darbu uzsākšanai saistībā ar mājokļu pielāgošanu pašvaldībās veicama pēc mērķa grupas un minēto personu mājokļos nepieciešamo vides pieejamības pasākumu identificēšanas.</t>
  </si>
  <si>
    <t>This milestone can be met consecutively to milestone 115. The award of contracts for the start of works related to the adaptation of housing in the municipalities shall be made after the identification of the target group and the accessibility measures needed in the housing of these persons.</t>
  </si>
  <si>
    <t>Nepietiekamu mājokļa pielāgojumu dēļ personai ar invaliditāti, kurai ir kustību traucējumi, ir ierobežotas pārvietošanās iespējas. Tas ierobežo šādas personas neatkarību, spēju brīvi un bez šķēršļiem iekļauties sabiedrībā, kas savukārt var radīt negatīvu ietekmi uz personas iespējām realizēt savas tiesības un brīvību, kā arī veicina sociālo atstumtību. Nepiekļūstami mājokļi var ietekmēt arī personu spēju patstāvīgi veikt noteiktas darbības, iekļauties dažādos sociālajos procesos, tai skaitā nodarbinātībā, un gūt neatkarīgus un pastāvīgus ienākumus.
Līdz ar to ar mērķi nodrošināt atbalstu mājokļu pielāgošanai personām ar invaliditāti, kurām ir kustību traucējumi, uzlabot nodarbinātības iespējas un pieejamību pakalpojumiem, tādējādi sekmējot dzīves kvalitāti un cilvēktiesību ievērošanu, ir izsludināta projektu iesniegumu atlase, kuras ietvaros pašvaldības var iesniegt projekta iesniegumus, paredzot pašvaldībā deklarētām personām atbalstu vides pieejamības pasākumu nodrošināšanai.</t>
  </si>
  <si>
    <t>A disabled person  who have movement impairments  has limited mobility due to inadequate housing adaptations. This limits their independence and their ability to integrate freely and without hindrance into society, which in turn can have a negative impact on their ability to exercise their rights and freedoms and contribute to social exclusion. Inaccessible housing can also affect the ability of persons to perform certain activities independently, to participate in various social processes, including employment, and to earn an independent and stable income.
Therefore, in order to provide support for the adaptation of housing for persons with disabilities who have movement impairments, to improve employment opportunities and access to services, thus contributing to the quality of life and respect for human rights, a call for proposals has been launched, within the framework of which municipalities may submit project proposals providing support for the provision of accessibility measures for persons declared in the municipality.</t>
  </si>
  <si>
    <t>3.1.2.2.i</t>
  </si>
  <si>
    <t>LV-C[C3]-I[3-1-2-2-i-]-M[119]</t>
  </si>
  <si>
    <t>Sociālās nodrošināšanas prognozēšanas rīka informācijas sistēmas tehnisko specifikāciju pabeigšana</t>
  </si>
  <si>
    <t>Jauna sociālās nodrošināšanas prognozēšanas rīka informācijas sistēmas tehnisko specifikāciju pabeigšana. Tehniskajās specifikācijās ietver:-        novērtējuma ziņojumu par pašreizējo prognozēšanas rīku un tā iespējām, kā arī ieteikumus jaunā prognozēšanas rīka izstrādei;-        sistēmas izstrādes tehniskās specifikācijas (tehniskā specifikācija ietver arī prasību par Agile metodikas piemērošanu sistēmas izstrādes posmos).</t>
  </si>
  <si>
    <t>Tehniskā specifikāci</t>
  </si>
  <si>
    <t>Labklājības ministrija apstiprina tehniskās specifikācijas, kas ir gatavas iesniegšanai informācijas sistēmas izstrādātājam</t>
  </si>
  <si>
    <t>Lai nodrošinātu atskaites punkta izpildi, atklāta konkursa ietvaros 12.06.2023. tika noslēgts pakalpojuma līgums Nr. LM2023/34-2-01/51 (turpmāk – Līgums) par Latvijas un ārvalstu ekspertu, kuriem ir  pieredzi tehniskās dokumentācijas izstrādē un rīka izstrādes procesa uzraudzībā, pakalpojuma piesaisti prognozēšanas rīka tehniskās specifikācijas izstrādei un izstrādes procesa uzraudzībai.
Pieņemšanas-nodošanas akts par tehniskās specifikācijas pabeigšanu parakstīts 06.11.2023., tā nodota Labklājības ministrijas (finansējuma saņēmēja) iepirkumu komisijai tālākai iepirkuma organizēšanai.</t>
  </si>
  <si>
    <t>In order to ensure the fulfilment of the milestone, a service contract No LM2023/34-2-01/51 (hereinafter - the Contract) was concluded on 12.06.2023 in the framework of an open tender for the engagement of Latvian and foreign experts with experience in the development of technical documentation and monitoring of the tool development process to develop the technical specification of the forecasting tool and monitor the development process.
The act of transfer and acceptance for the development of the technical specification was signed on 06.11.2023 and handed over to the Procurement Committee of the Ministry of Welfare (beneficiary) for further organisation of the procurement.</t>
  </si>
  <si>
    <t>Iepirkuma ""Eksperta pakalpojumi prognozēšanas rīka tehniskās specifikācijas izstrādei un rīka izstrādes procesa uzraudzībai"" (iepirkuma identifikācijas numurs Nr. LRLM2022/28-3-03/34ESF) ietvaros tika izstrādāts arī priekšizpētes ziņojums, kurā tiek izvērtēti pašlaik izmantotie prognozēšanas modeļi, un to iespējas, apkopojot secinājumus un priekšlikums konstatēto problēmu risināšanai jaunajā prognozēšanas rīkā. 
Apkopojot ziņojumā analizēto informāciju tika secināts, ka ir nepieciešams izstrādāt jaunu prognozēšanas tehnisko rīku, kurā tiktu atrisināti esošie tehnoloģiskie izaicinājumi, kā arī pielāgoti modelēšanas principi (šādas prasības tika iekļauti prognozēšanas rīka tehniskajā specifikācijā).</t>
  </si>
  <si>
    <t>The procurement ""Expert services for the development of the technical specification of the forecasting tool and monitoring of the tool development process"" (procurement identification No LRLM2022/28-3-03/34ESF) also included a feasibility study report assessing the current forecasting models and their capabilities, summarising the findings and proposing solutions to the problems identified in the new forecasting tool. 
When analysing the information contained in the report, it was concluded that a new technical tool for forecasting is needed to address the existing technological challenges and to adapt the modelling principles (this requirement was included in the technical specification of the forecasting tool).</t>
  </si>
  <si>
    <t>3.1.2.3.i</t>
  </si>
  <si>
    <t>LV-C[C3]-I[3-1-2-3-i-]-T[122]</t>
  </si>
  <si>
    <t>Līgumu noslēgšana ar pašvaldībām par projektu īstenošanu</t>
  </si>
  <si>
    <t>Starp Centrālo finanšu un līgumu aģentūru un 17 pašvaldībām ir noslēgti līgumi par jaunu vietu izveidi tādu ilgtermiņa aprūpes pakalpojumu sniegšanai, kas pietuvināti ģimeniskai videi.</t>
  </si>
  <si>
    <t>3.1.2.4.i</t>
  </si>
  <si>
    <t>LV-C[C3]-I[3-1-2-4-i-]-M[124]</t>
  </si>
  <si>
    <t>Pieņemts profesionālās rehabilitācijas pakalpojuma apraksts</t>
  </si>
  <si>
    <t>Sociālās integrācijas valsts aģentūras konsultatīvā padome ir saskaņojusi un Sociālās integrācijas valsts aģentūra ir apstiprinājusi profesionālās rehabilitācijas pakalpojuma aprakstu, kas veicina jaunas izglītības vai prasmju uzturēšanu, atjaunošanu un apguvi pēc iespējās ātrākai darba atsākšanai, sekmējot klientu drošību.</t>
  </si>
  <si>
    <t>Izstrādāts pakalpoju</t>
  </si>
  <si>
    <t>Apraksta par profesionālās rehabilitācijas pakalpojuma standartu pieņemšana</t>
  </si>
  <si>
    <t>SIVA konsultatīvā padome ir pieņēmusi un SIVA ir apstiprinājusi aprakstu par profesionālās rehabilitācijas pakalpojuma aprakstu.</t>
  </si>
  <si>
    <t>The SIVA Advisory Board has adopted and SIVA has approved the description of the vocational rehabilitation service.</t>
  </si>
  <si>
    <t>Lai sasniegtu atskaites punktu, Sociālās integrācijas valsts aģentūra (SIVA) sagatavoja  agrīnas intervences un uz nodarbinātību vērstu savstarpēji integrētu rehabilitācijas pakalpojumu modeli personu ar funkcionēšanas ierobežojumiem darbspēju saglabāšanai vai atjaunošanai. Vienlaikus tika pilnveidots sociālās rehabilitācijas pakalpojuma saturs/ grozs izmēģinājuma projekta mērķa grupai, kā arī funkcionēšanas novērtēšanas metodoloģija, ka arī formulēta pilnveidoto pakalpojumu izmēģinājuma projekta mērķa grupa un tās atlases kritēriji, kā arī izmēģinājuma projekta pētījuma metodoloģija. Ir izveidots kvalitātes vadības sistēmas procesu shēmas izmēģinājuma projekta īstenošanai un rehabilitācijas pakalpojuma apraksts.
Izstrādāto profesionālās rehabilitācijas pakalpojuma aprakstu ir izskatījusi un pieņēmusi SIVA konsultatīvā padome 15.03.2023. (sēdes protokols Nr.1-22/01), savukārt no SIVA direktores puses tas attiecīgi apstiprināts 30.03.2023.</t>
  </si>
  <si>
    <t>To achieve this milestone, the State Agency for Social Integration (SIVA) developed a model of early intervention and employment-oriented mutually integrated rehabilitation services for persons with functional limitations to maintain or restore their working capacity.At the same time, the content/basket of the social rehabilitation service for the pilot project target group and the methodology for assessing functioning were improved, and the target group and selection criteria for the pilot project were defined, as well as the methodology for the pilot project study.A quality management system process flowchart for the implementation of the pilot project and a description of the rehabilitation service have been developed.
The developed description of the vocational rehabilitation service has been reviewed and adopted by the SIVA Advisory Board on 15.03.2023 (Minutes of Session No 1-22/01) and duly approved by the Director of SIVA on 30.03.2023.</t>
  </si>
  <si>
    <t>'-</t>
  </si>
  <si>
    <t>3.1.2.5.i</t>
  </si>
  <si>
    <t>LV-C[C3]-I[3-1-2-5-i-]-M[127]</t>
  </si>
  <si>
    <t>Lai veicinātu tādu ekonomikas atveseļošanu, kurā tiktu radīts daudz jaunu darbavietu, Nodarbinātības valsts aģentūras klientiem (bezdarbniekiem, darba meklētājiem, bezdarba riskam pakļautām personām), īstenojot aktīvas darba tirgus politikas pasākumus, ir izveidots pārkvalificēšanās un prasmju pilnveides piedāvājums, kurā galvenā uzmanība pievērsta digitālajām prasmēm</t>
  </si>
  <si>
    <t>Latvijas Apmācību komisijas sanāksmē tika pieņemts pārkvalificēšanas un prasmju pilnveides programmu piedāvājums Latvijas Nodarbinātības valsts aģentūras klientiem (bezdarbniekiem, darba meklētājiem, bezdarba riskam pakļautajām personām) saskaņā ar aktīva darba tirgus politikas pasākumiem nodarbinātībai labvēlīgas ekonomikas atveseļošanai.</t>
  </si>
  <si>
    <t>Jauna pārkvalificēšanās un prasmju (tostarp digitālo prasmju) pilnveides piedāvājuma pieņemšana Nodarbinātības valsts aģentūras klientiem</t>
  </si>
  <si>
    <t>LM Apmācību komisija, pieņemot vairākus lēmumus, ir apstiprinājusi  jaunu pārkvalificēšanās un prasmju pilnveides programmu piedāvājumu bezdarbniekiem, darba meklētājiem un bezdarba riskam pakļautām personām, kas piesakās atbalstam NVA investīcijas ietvaros.</t>
  </si>
  <si>
    <t>The Training Commission of the Ministry of Welfare has approved, through a series of decisions, a new offer of retraining and skills development programmes for the unemployed, jobseekers and persons at risk of unemployment applying for support under the State Employment Agency investment.</t>
  </si>
  <si>
    <t>Pārkvalificēšanās un prasmju pilnveides programmu piedāvājumu NVA klientiem veido:
- profesionālās tālākizglītības un profesionālās pilnveides programmas, kas iekļauj tajā skaitā moduļus no modulārās profesionālās izglītības profesionālajā tālākizglītībā;
- neformālās izglītības, tajā skaitā digitālo prasmju jeb datorzinību programmas;
- transportlīdzekļu tajā skaitā traktortehnikas vadīšanas programmas;
- augstākās izglītības iestādes studiju kursus/moduļus;
- grupu nodarbības un individuālās konsultācijas konkurētspējas paaugstināšanas pasākumu ietvaros (Apmācību komisija apstiprina tematiskās jomas, kurās tiek organizēti konkurētspējas paaugstināšanas pasākumi). 
Izstrādājot prasmju pilnveides programmu piedāvājumu, īpaša uzmanība tika pievērsta digitālo prasmju attīstībai. Lai veicinātu digitālo prasmju piedāvājumu, 2022. gada 17. novembrī Apmācību komisija apstiprināja jaunu neformālās izglītības digitālo prasmju jeb datorzinību programmu sarakstu, kas tapis sadarbībā ar Latvijas Informācijas un komunikācijas tehnoloģijas asociāciju, NVA, Latvijas Darba devēju konfederāciju un Izglītības kvalitātes valsts dienestu. Jaunā saraksta mērķis ir piedāvāt darba tirgū pieprasītas datorzinību mācības, kas ir atbilstošas bezdarbniekiem,  darba meklētājiem un bezdarba riskam pakļautām (nodarbinātām) personām.</t>
  </si>
  <si>
    <t>The offer of retraining and skills development programmes for the clients of the State Employment Agency consists of:
- continuing vocational education and professional development programmes, including modules from modular vocational education in continuing vocational education;
- non-formal education, including digital skills or computer programmes;
- programmes for driving vehicles, including tractors;
- courses/modules from higher education institutions;
- group classes and individual counselling in the framework of competitiveness measures (the Training Committee shall approve the thematic areas in which competitiveness measures are organised). 
In designing the skills development programmes, particular attention was paid to the development of digital skills. In order to promote the offer of digital skills, on 17 November 2022 the Training Commission approved a new list of non-formal education digital skills or computer science programmes, developed in cooperation with the Latvian Association for Information and Communication Technology, the State Employment Agency, the Employers' Confederation of Latvia and the State Service for Quality in Education. The aim of the new list is to offer computer skills training in demand on the labour market, relevant for the unemployed, jobseekers and persons at risk of unemployment (employed).</t>
  </si>
  <si>
    <t>LV-C[C3]-I[3-1-2-5-i-]-M[128]</t>
  </si>
  <si>
    <t>Digitālā rīka izstrāde prasmju novērtēšanai</t>
  </si>
  <si>
    <t>Nodarbinātības valsts aģentūra ir izstrādājusi un ieviesusi digitālo novērtēšanas rīku uzlabotai prasmju profilēšanas sistēmai, kas nodrošina aģentūras klientu prasmju un kompetenču novērtēšanu, lai pabeigtu atbilstošu pārkvalificēšanās un prasmju apguves piedāvājumu atkarībā no personas zināšanu un prasmju līmeņa.Aģentūras pašlaik izmantoto klientu profilēšanas metodi papildina ar digitāliem prasmju novērtēšanas rīkiem (testiem), un testu rezultātus izmanto klientu karjeras konsultāciju procesā un individuālā mācību piedāvājuma sagatavošanā.</t>
  </si>
  <si>
    <t>Izstrādāts un ieviests digitālais rīks</t>
  </si>
  <si>
    <t>02.08.2023.noslēgtā līguma ar pakalpojumu sniedzēju ietvaros tika veikta testu programmēšana un iestrāde platformā (pieņemšanas-nodošanas akts par digitālā rīka prasmju novērtēšanai izstrādi parakstīts 08.12.2023.).</t>
  </si>
  <si>
    <t>02.08.2023. within the framework of the concluded contract with the service provider, test programming and integration into the platform were carried out (the act of transfer and acceptance for the development of the digital skills assessment tool is signed on 08.12.2023.).</t>
  </si>
  <si>
    <t>20.07.2023. noslēdzās iepirkums  izstrādātā digitālā rīka prasmju novērtēšanai (testu satura) programmēšanai, ietveršanai testu platformā. Noslēgtā līguma ar pakalpojumu sniedzēju ietvaros tika veikta testu programmēšana un iestrāde platformā (pieņemšanas-nodošanas akts par digitālā rīka prasmju novērtēšanai izstrādi parakstīts 08.12.2023.). 
Minētā līguma ietvaros ir izstrādāts un ieviests lietošanā digitālais rīks prasmju novērtēšanai, kas ir pieejams https://testi.ekarjera.lv/ un ietver divus testus:
•	tests “Prasmju novērtēšana” 
https://testi.ekarjera.lv/tests/prasmju-novertesana 
•	tests “Prasmju novērtēšana darbam dažādos apstākļos” 
https://testi.ekarjera.lv/tests/prasmju-novertesana-darbam-dazados-apstaklos.</t>
  </si>
  <si>
    <t>20.07.2023 a procurement procedure for the programming of the new digital tool for skills assessment (content of future online tests), with inclusion of the prototype on an online platform, was finalized. Written contract was signed with a service provider, which prepared a prototype in the test environment and integrated it into the online platform (the Acceptance Act of the digital tool  was signed on 08.12.2023). 
The digital skills assessment tool, developed according to the signed contract, is finished and is available on the website - https://testi.ekarjera.lv/ It consists of two online tests:
- the "Skills Assessment" test
https://testi.ekarjera.lv/tests/prasmju-novertesana
- the "Assessment of skills for working under different circumstances and conditions" test https://testi.ekarjera.lv/tests/prasmju-novertesana-darbam-dazados-apstaklos</t>
  </si>
  <si>
    <t>LV-C[C3]-I[3-1-2-5-i-]-T[129]</t>
  </si>
  <si>
    <t>Bezdarbnieki, darba meklētāji, bezdarba riskam pakļautās personas ar pilnveidotām prasmēm</t>
  </si>
  <si>
    <t>10 000 bezdarbnieku, darba meklētāju, bezdarba riskam pakļautu personu ar pilnveidotām prasmēm, ko apliecina Nodarbinātības valsts aģentūras klientu uzskaites sistēma</t>
  </si>
  <si>
    <t>Veselība</t>
  </si>
  <si>
    <t>4.1.1.r</t>
  </si>
  <si>
    <t>LV-C[C4]-R[4-1-1-r-]-M[133]</t>
  </si>
  <si>
    <t>Ir izveidota Latvijas iedzīvotāju genoma reference (Latvijas dalība projektā “Genome for Europe — GoLatvia project”)</t>
  </si>
  <si>
    <t>Veselības ministrija ir apstiprinājusi genomikas dizaina dokumentāciju, kas apliecina Latvijas iedzīvotāju genoma references izveidi.</t>
  </si>
  <si>
    <t>Veselības ministrija</t>
  </si>
  <si>
    <t>Latvijā izveidota genoma reference</t>
  </si>
  <si>
    <t>Notiek darbs pie atskaites punkta izpildes</t>
  </si>
  <si>
    <t>The achievement of milestone is in progress</t>
  </si>
  <si>
    <t>Ir izveidota nepieciešamā datu apstrādes un uzglabāšanas IT infrastruktūra projekta īstenošanai, notiek darbs pie genoma references izveides. Šobrīd tiek iesaistīti donori, lai iegūtu  bioloģisko paraugu un varētu veikt pilna genoma sekvencēšanu 3500 paraugiem. Rādītāja izpilde kavējas, jo rekomendācijas sekvencēšanas procesa parametriem bija pieejamas tikai 2023.gada maijā, līdz ar to pilna genoma sekvencēšanu varēja uzsākt tikai 2023.gada maijā, kā arī ierobežotas laboratorijas kapacitātes dēļ mēnesī iespējams veikt ap 200 genoma paraugu pilna genoma sekvencēšanu. Rādītāju plānots sasniegt līdz 2024.gada 31.decembrim.</t>
  </si>
  <si>
    <t>The necessary data processing and storage IT infrastructure for project implementation has been established, work is ongoing on the development of a genome reference.  Donors are currently being recruited to obtain a biological sample and to be able to perform full genome sequencing of 3,500 samples. The implementation of the indicator is delayed because the recommendations for the parameters of the sequencing process were available only in May 2023, therefore the full genome sequencing could only be started in May 2023. As well as due to limited laboratory capacity, it is possible to perform full genome sequencing of around 200 genome samples per month. The indicator is expected to be reached by 31 December 2024.</t>
  </si>
  <si>
    <t>Ir izveidota IT infrastruktūra, lai varētu uzkrāt datus, kā arī veikti iepirkumi un šobrīd aktīvajā fāzē turpinās darbs pie genoma references izveides. Šobrīd tiek iesaistīti donori, lai iegūtu  bioloģisko paraugu un varētu veikt pilna genoma sekvencēšanu 3500 paraugiem. Ņemot vērā, ka rekomendācijas sekvencēšanas procesa parametriem, kas tiek sniegtas dalībvalstīm, balstoties uz starplaboratoriju salīdzināšanu, bija pieejamas 2023. gada maijā, arī pilna apjoma genoma sekvencēšanu varēja uzsākt tikai 2023. gada maijā. Ņemot vērā, ka laboratorijas kapacitāte sekvencēšanas bibliotēku sagatavošanā un DNBSEQ-T7 sekvencēšanas platformas ekspluatācija dos iespēju veikt aptuveni 200 paraugu pilna genoma sekvencēšanu mēnesī, visu paraugu analīzei nepieciešami 18 mēneši. Ņemot vērā projekta kavējumu, projekta īstenošanas termiņš tiek pagarināts un rādītāja sasniegšana tiks realizēta līdz 2024.gada 31.decembrim.
Minētā termiņa pagarinājums nodrošinās rādītāja sasniegšanu termiņā, kas ļaus attiecīgos izdevumus iekļaut 4.maksājumu pieprasījumā Eiropas Komisijā atbilstoši plānotajam. Lai novērstu tālākus termiņa kavējumu riskus, Veselības ministrija sadarbībā ar finansējuma saņēmēju nodrošina pastiprinātu projekta progresa kontroli, ne retāk kā reizi mēnesī monitorējot projekta progresa datus un pēc nepieciešamības organizējot uzraudzības sanāksmes, kurās tiek identificēti nepieciešamie pasākumi un uzdevumi projekta progresa intensificēšanai.</t>
  </si>
  <si>
    <t>4.1.1.2.i</t>
  </si>
  <si>
    <t>LV-C[C4]-I[4-1-1-2-i-]-T[139]</t>
  </si>
  <si>
    <t>Budžeta izpildes panākšana, ko mēra kā kopējo iepirkumu projektos, ar kuriem uzlabo universitāšu un reģionālo slimnīcu infrastruktūru un kuri sasniedz vismaz 59 800 000 EUR no kopējā budžeta 149 500 000 EUR apmērā</t>
  </si>
  <si>
    <t>Mērķi uzskata par sasniegtu, tiklīdz ir īstenoti vismaz 40 % no kopējā plānoto projektu apjoma 59 800 000 EUR apmērā – progresu mēra pēc projektu kopējā iepirkuma (pabeigtie projekti) attiecībā pret kopējo plānoto investīciju apjomu 149 500 000 EUR apmērā infrastruktūrai un aprīkojumam trīs universitāšu un septiņām reģionālajām slimnīcām, lai nodrošinātu visaptverošu, ilgtspējīgu un integrētu veselības aprūpes pakalpojumu sniegšanu.</t>
  </si>
  <si>
    <t>miljoni EUR</t>
  </si>
  <si>
    <t>Uz 2024.g. 2.ceturksni kopējais budžets iepirkumu projektos, ar kuriem uzlabo universitāšu un reģionālo slimnīcu infrastruktūru ir 28.81 milj. EUR  apmērā. Projektu īstenošana šobrīd ir aktīvajā fāzē, tiek gatavota dokumentācija iepirkumu veikšanai un līgumu slēgšanai. Plānots, ka rādītāja izpilde tiks nodrošināta noteiktajā termiņā līdz 2024.gada beigām, ņemot vērā, ka 2024.gada otrajā pusgadā plānots noslēgt finansiāli visapjomīgākos iepirkumu līgumus.</t>
  </si>
  <si>
    <t>For Q2 2024, the total budget for procurement projects that improve the infrastructure of universities and regional hospitals is 28.81 million. EUR in the amount. The implementation of the projects is currently in the active phase, documentation is being prepared for making purchases and concluding contracts. It is planned that by 2024 Q4 the performance of the indicator will be achieved, given that it is planned to conclude the most financial procurement contracts in the second half of 2024.</t>
  </si>
  <si>
    <t>Uz 2024.g. 2.ceturksni kopējais budžets iepirkumu projektos, ar kuriem uzlabo universitāšu un reģionālo slimnīcu infrastruktūru ir 28.81 milj. EUR apmērā. Projektu īstenošana šobrīd ir aktīvajā fāzē, tiek gatavota dokumentācija iepirkumu veikšanai un līgumu slēgšanai. Plānots, ka rādītāja izpilde tiks nodrošināta noteiktajā termiņā līdz 2024.gada beigām, ņemot vērā, ka 2024.gada otrajā pusgadā plānots noslēgt finansiāli visapjomīgākos iepirkumu līgumus. VM sadarbībā ar finansējuma saņēmējiem aktīvi strādā pie risku vadības pasākumiem, lai nodrošinātu rādītāja savlaicīgu sasniegšanu, plānots, ka gadījumā, ja rādītājs netiks sasniegts līdz 2024.gada beigām, tā izpilde tiks nodrošināta 2025.gada I ceturksnī, lai iekļautos 4.maksājuma pieprasījuma iesniegšanas termiņā.</t>
  </si>
  <si>
    <t>4.1.1.3.i</t>
  </si>
  <si>
    <t>LV-C[C4]-I[4-1-1-3-i-]-T[141]</t>
  </si>
  <si>
    <t>Budžeta izpildes panākšana, ko mēra kā kopējo iepirkumu projektos, ar kuriem uzlabo sekundāro ambulatoro pakalpojumu sniedzēju infrastruktūru un kuri sasniedz vismaz 4 250 000 EUR no kopējā budžeta 8 500 000 EUR apmērā</t>
  </si>
  <si>
    <t>Mērķi uzskata par sasniegtu, tiklīdz ir noslēgti iepirkuma līgumi par vismaz 50 % no kopējā plānotā projektu apjoma (4 250 000 EUR) – progresu mēra kā kopējo projektu līgumu skaitu attiecībā pret kopējo plānoto investīciju apjomu 8 500 000 EUR apmērā vismaz 40 sekundārās ambulatorās veselības aprūpes iestādēs ar mērķi uzlabot 1) epidemioloģisko drošību, 2) vides piekļūstamību un 3) integrēto aprūpes pakalpojumu infrastruktūru.</t>
  </si>
  <si>
    <t>4.2.1.r</t>
  </si>
  <si>
    <t>LV-C[C4]-R[4-2-1-r-]-M[143]</t>
  </si>
  <si>
    <t>Cilvēkresursu attīstības stratēģija</t>
  </si>
  <si>
    <t>Apspriežoties ar sociālajiem partneriem un citām ieinteresētajām personām, saskaņā ar Ministru kabineta kārtības rulli ir pieņemta cilvēkresursu attīstības stratēģija.
Veselības aprūpes darbaspēka stratēģija ietver veselības aprūpes darbaspēka plānošanas mehānisma izstrādi, t. sk. nepieciešamību pēc augstākās izglītības līmeņa studiju un pēcdiploma studiju vietām, stabilas informācijas sistēmas, kas ietver atjauninātu informāciju individuālā līmenī par ārstniecības personu prasmju un kompetenču pilnveidi viņu karjeras laikā, kā arī efektīvu mūžizglītības plānošanu un vadību. Stratēģijā izklāsta arī veselības aprūpes atalgojuma modeļa principus.</t>
  </si>
  <si>
    <t>Latvijas iestādes ir pieņēmušas visaptverošu veselības aprūpes darbaspēka stratēģiju, kas ietver mūžizglītības un veselības aprūpes darbaspēka plānošanas modeļus</t>
  </si>
  <si>
    <t>LV-C[C4]-R[4-2-1-r-]-M[144]</t>
  </si>
  <si>
    <t>Cilvēkresursu kartējuma pieņemšana veselības aprūpes jomā</t>
  </si>
  <si>
    <t>Cilvēkresursu kartēšana veselības aprūpes jomā ir pabeigta. Kartējumā iekļauj detalizētu informāciju par to veselības aprūpes speciālistu skaitu, kuri strādā dažādās nozarēs valsts un privātajā sektorā visos aprūpes līmeņos. Kartējumā iekļauj arī detalizētu informāciju par veselības aprūpes speciālistu darba slodzi un izieto tālākizglītību, uzsverot kritiskos faktorus novērtētajos kvalifikācijas līmeņos un gatavībā nodarboties ar tehnoloģisko un organizatorisko inovāciju.</t>
  </si>
  <si>
    <t>Veselības ministrija ir izstrādājusi un apstiprinājusi cilvēkresursu kartējumu</t>
  </si>
  <si>
    <t>Cilvēkresursu kartēšana veselības aprūpē ir pabeigta.</t>
  </si>
  <si>
    <t>Human Resources Mapping in healthcare is completed.</t>
  </si>
  <si>
    <t>Cilvēkresursu kartēšana veselības aprūpē ir pabeigta. Ir nodrošināts pamats Cilvēkresursu attīstības stratēģijas izstrādei un tādu pasākumu īstenošanai, kas kalpos nozares cilvēkresursu vadības un prasmju pilnveides uzlabošanai.</t>
  </si>
  <si>
    <t>LV-C[C4]-R[4-2-1-r-]-M[145]</t>
  </si>
  <si>
    <t>Ieviests jauns veselības aprūpes darbinieku atalgojuma modelis</t>
  </si>
  <si>
    <t>Jaunais veselības aprūpes darbinieku atalgojuma modelis ietver pārredzamu algu aprēķināšanas mehānismu un racionalizē algas visā veselības aprūpes nozarē; risinājumus pārredzamības, taisnīguma, kā arī pakāpeniskas algu paaugstināšanas nodrošināšanai, lai uzlabotu pakalpojumu pieejamību un kvalitāti.</t>
  </si>
  <si>
    <t>Veselības aprūpes darbinieku atalgojuma modeļa ieviešana.</t>
  </si>
  <si>
    <t>LV-C[C4]-R[4-2-1-r-]-M[146]</t>
  </si>
  <si>
    <t>Veselības aprūpes darbaspēka plānošanas modeļa pieņemšana</t>
  </si>
  <si>
    <t>Veselības ministrijas nodrošināts un apstiprināts modelis (IT rīks), lai prognozētu veselības aprūpes darbaspēka turpmākās vajadzības. Šo modeli izmanto plānošanas nolūkā. Modelis, pamatojoties uz prognozētajām iedzīvotāju veselības aprūpes vajadzībām un veselības aprūpes pakalpojumu sniegšanas organizāciju, sniedz aplēses par:-          vajadzību pēc veselības aprūpes speciālistiem, dalījumā pēc specializācijas un ģeogrāfiskā apgabala / prakses vietas;-          vajadzību pēc veselības aprūpes speciālistu profesionālās izaugsmes;-          paredzamo darbaspēka piedāvājuma nepietiekamību.</t>
  </si>
  <si>
    <t>Veselības aprūpes darbaspēka turpmāko vajadzību prognozēšanas modeļa pieņemšana un ieviešana.</t>
  </si>
  <si>
    <t>Veselības aprūpes darbaspēka plānošanas modelis ir pieņemts.</t>
  </si>
  <si>
    <t>Healthcare workforce planning model adopted.</t>
  </si>
  <si>
    <t>4.2.1.1.i</t>
  </si>
  <si>
    <t>LV-C[C4]-I[4-2-1-1-i-]-M[147]</t>
  </si>
  <si>
    <t>Ir izveidots koordinācijas mehānisms veselības aprūpes darbinieku mācīšanai</t>
  </si>
  <si>
    <t>Koordinācijas mehānisma izveide tālākizglītības procesa vadībai, kā to apliecina attiecīgie Veselības ministrijas apliecinošie dokumenti (piemēram, rīkojumi, lēmumi).Izstrādā tālākizglītības organizatorisko modeli, galveno uzmanību pievēršot mācību saturam, mācību veidam, nepieciešamajām telpām un aprīkojumam (piemēram, simulācijām, virtuālās realitātes izmantošanai utt.), kā arī sadarbības mehānismiem starp izglītības iestādēm, klīniskajām universitātes slimnīcām, reģionālajām slimnīcām un citām būtiskām ieinteresētajām personām. Izveido organizatorisko modeli, pārvaldības struktūru un skaidrus pienākumu un atbildības virzienus. Pamatnostādnes mācību pakalpojumu iepirkumam, kā arī mācību kvalitātes standarti un uzraudzības un novērtēšanas sistēma.</t>
  </si>
  <si>
    <t>Veselības ministrijas izveidots veselības aprūpes darbinieku tālākizglītības koordinācijas mehānisms, kas nodrošina sadarbību starp iesaistītajām iestādēm, metodoloģisko vadību un kvalitātes kontroli</t>
  </si>
  <si>
    <t>Ir izstrādāts Koordinācijas mehānisms veselības aprūpes darbinieku mācīšanai</t>
  </si>
  <si>
    <t>A coordinating mechanism for health workforce training is established.</t>
  </si>
  <si>
    <t>Ir izstrādāts Koordinācijas mehānisms veselības aprūpes darbinieku mācīšanai un visi attiecīgie pamatojošie dokumenti iesniegti KPVIS.</t>
  </si>
  <si>
    <t>A coordinating mechanism for health workforce training is established and all relevant supporting documents are submitted in the information system for the management of Cohesion Policy Funds (KPVIS).</t>
  </si>
  <si>
    <t>Ir izstrādāts Koordinācijas mehānisms veselības aprūpes darbinieku mācīšanai.</t>
  </si>
  <si>
    <t>4.3.1.1.i</t>
  </si>
  <si>
    <t>LV-C[C4]-I[4-3-1-1-i-]-M[152]</t>
  </si>
  <si>
    <t>Pētījums par sekundārās ambulatorās veselības aprūpes kvalitāti, piekļūstamību un pieejamību</t>
  </si>
  <si>
    <t>Veselības ministrijas veikts un publicēts pētījums, kas aptver sekundārās ambulatorās aprūpes kvalitātes, pieejamības un piekļūstamības novērtējumu, ieskaitot sekundārās ambulatorās veselības aprūpes līmeņa kartējumu un administratīvi teritoriālās reformas ietekmi. Pētījums ietver veselības aprūpes sistēmas novērtējumu un priekšlikumus sistēmiskiem uzlabojumiem.</t>
  </si>
  <si>
    <t>Veselības ministrijas publicēts pētījums par sekundārās ambulatorās veselības aprūpes kvalitāti, piekļūstamību un pieejamību</t>
  </si>
  <si>
    <t>Pētījums ir pabeigts.</t>
  </si>
  <si>
    <t>The study is completed.</t>
  </si>
  <si>
    <t>Darbs pie pētījuma tika uzsākts pamatojoties uz 06.07.2023. pieņemto metodiku. Papildus, ņemot vērā, ka pētījuma metodika tika izstrādāta vēlāk, nekā sākotnēji plānots, pētījuma termiņš tika kavēts. 2024.gada jūnijā pētījums tika pabeigts.  Pētījumā pieejama detalizēta analīze par sekundārās ambulatorās veselības aprūpes kvalitāti, piekļūstamību un pieejamību, kā arī sniegti priekšlikumi sistēmiskiem uzlabojumiem.</t>
  </si>
  <si>
    <t>LV-C[C4]-I[4-3-1-1-i-]-M[153]</t>
  </si>
  <si>
    <t>Sekundārās ambulatorās aprūpes kvalitātes, pieejamības un piekļūstamības pētījuma rezultātu integrēšana veselības politikas attīstībā</t>
  </si>
  <si>
    <t>Pamatojoties uz pētījumu rezultātiem par sekundārās ambulatorās aprūpes kvalitāti, pieejamību un piekļūstamību, stājas spēkā grozījumi tiesību aktos, kas saistīti ar sabiedrības veselības politiku, ieteikumi slimnīcām un pakalpojumu sniegšanas plānošanas dokumenti.</t>
  </si>
  <si>
    <t>Sekundārās ambulatorās aprūpes kvalitātes, pieejamības un piekļūstamības pētījuma rezultātu integrēšana veselības politikas attīstībā.</t>
  </si>
  <si>
    <t>Ekonomikas transformācija un produktivitāte</t>
  </si>
  <si>
    <t>5.1.1.1.i</t>
  </si>
  <si>
    <t>LV-C[C5]-I[5-1-1-1-i-]-T[155]</t>
  </si>
  <si>
    <t>Nepieciešamo cilvēkresursu piesaistīšana</t>
  </si>
  <si>
    <t>Ekonomikas ministrija un Latvijas Investīciju un attīstības aģentūra noslēgs līgumus ar vismaz 19 cilvēkiem, lai nodrošinātu šīm institūcijām noteikto funkciju izpildi saistībā ar inovāciju pārvaldību.</t>
  </si>
  <si>
    <t>Darbinieku skaits</t>
  </si>
  <si>
    <t>Informatīvais ziņojums apstiprināts Ministru kabineta 2023.gada 13.jūnija (prot. Nr. 32 45. §) sēdē. Ekonomikas ministrija ar rīkojumu piesaistījusi 7 dabriniekus un Latvijas Investīciju un attīstības aģentūra noslēgs līgumus vai ar rīkojumu pārcēlusi darbiniekus, kopā piesaistot 12 cilvēkus.</t>
  </si>
  <si>
    <t>The informative report was approved at the meeting of the Cabinet of Ministers on June 13, 2023 (Prot. No. No. 32 § 45). The Ministry of Economics has attracted 7 donors by order and the Investment and Development Agency of Latvia will conclude contracts or transfer employees by order, attracting a total of 12 people.</t>
  </si>
  <si>
    <t>Ekonomikas ministrija ar rīkojumu piesaistījusi 7 dabriniekus un Latvijas Investīciju un attīstības aģentūra noslēgs līgumus vai ar rīkojumu pārcēlusi darbiniekus, kopā piesaistot 12 cilvēkus.</t>
  </si>
  <si>
    <t>5.1.1.2.i</t>
  </si>
  <si>
    <t>LV-C[C5]-I[5-1-1-2-i-]-M[157]</t>
  </si>
  <si>
    <t>Apstiprināti Ministru kabineta noteikumi</t>
  </si>
  <si>
    <t>Stājas spēkā i) kompetences centru programmas, ii) atbalsts pētniecībai programmas, iii) sadarbības tīkla programmas, iv) dalībai IPCEI atbalsta programmas Ministru kabineta noteikumi, kas iekļauj: 
- rādītāji darbības rezultātu mērīšanai izvēlētajam atbalsta saņēmējam, piemēram, piesaistītās privātās P&amp;A investīcijas, gala labuma saņēmēju eksporta pieaugums, izstrādāto produktu skaits; 
- nosaka atbalsta saņēmēja atbildību par datu apkopošanu no programmas galasaņēmējiem. 
Atbalsta saņēmēju atlase i) kompetences centru programmas, ii) atbalsts pētniecībai programmas, iii) sadarbības tīkla programmas ieviešanai jāņem vērā to atbilstību RIS3 ilgtermiņa specializācijas stratēģijai, kā arī atbalsta saņēmēja kapacitāti organizēt uzsaukumus un to kompetenci sniegt atbalstu attiecīgajā tematiskajā jomā. 
Atbalsta saņēmēji i) kompetences centru programmas, ii) atbalsts pētniecībai programmas ietvaros ir atbildīgi par šādu darbību veikšanu: 
i) privātā sektora P&amp;A atbalsta programmas īstenošana; 
ii) datu vākšana no galīgajiem saņēmējiem, ko izmanto Ekonomikas ministrijas veiktajās pārraudzības darbībās.
Atbalsta saņēmēji iii) sadarbības tīkla programmas ietvaros ir atbildīgi par šādu darbību veikšanu:
i) eksporta veicināšanas pasākumi; 
ii) tīklošanās un pieredzes apmaiņas darbības; 
iii) atbalsta programmas īstenošana komersantu dalībai ES līmeņa pētniecības un attīstības programmās un starptautiskajos sadarbības tīklos; 
iv) datu vākšana no galīgajiem saņēmējiem, ko izmanto Ekonomikas ministrijas veiktajās pārraudzības darbībās.
Atbalsta saņēmēji iv)dalībai IPCEI atbalsta programmas  ietvaros ir atbildīgi par šādu darbību veikšanu:
i) privātā sektora P&amp;A atbalsta programmas īstenošanu; 
ii) plānotā IPCEI projektu idejas iesniegšana; 
iii) datu vākšana, kas izmantoti Ekonomikas ministrijas veiktajām uzraudzības darbībām.</t>
  </si>
  <si>
    <t>Ministru kabineta noteikumu stāšanās spēkā visiem uzsaukumiem</t>
  </si>
  <si>
    <t>Kopā apstiprināti 4 MK noteikumiem:
1)MK 2022.gada 5.jūnija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2)MK 2023.gada 24.oktobra noteikumi Nr.609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trešās kārtas īstenošanas noteikumi"
3)MK 2024.gada 9.janvāra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4) MK 2024.gada 20.februāra noteikumi Nr.116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ceturtās kārtas īstenošanas noteikumi"
Plānots, ka līgumi ar projekta īstenotājiem tiks noslēgti līdz 31.12.2024. Vienlaikus un apstiprināto IPCEI projektu sarakstu būs iespējams iesniegt neātrāk kā 31.12.2024.ēmot vērā, kaVeselības IPCEI 2. viļna ietvaros vēl nav pabeigusies dalībnieku atlase visās dalībvalstīs un beigusies partneru meklēšana.</t>
  </si>
  <si>
    <t>A total of 4 Cabinet of Ministers Regulations have been approved:
1) Cabinet of Ministers June 5, 2022 Regulations No. 418 "5.1.r. reforms and investment direction of the Latvian Recovery and Resilience Mechanism Plan 5.1.1.r. reforms "Increasing productivity through increasing the amount of investment in R&amp;D" 5.1.1.r. reforms "Management of innovations and private R&amp;D investment motivation" 5.1.1.2.i. investments "Support instrument for the development of innovation clusters" implementation rules within the competence centers"
2) Cabinet of Ministers October 24, 2023 Regulations No. 609 "Latvian Recovery and Resilience Mechanism Plan 5.1. reform and investment direction "Increasing productivity through increasing the amount of investment in R&amp;D" 5.1.1. r. reform "Innovation management and motivation of private R&amp;D investments " 5.1.1.2.i. Investments "Support instrument for research and internationalization" implementation rules of the third round"
3) Cabinet of Ministers January 9, 2024 Regulation No. 32 "Latvian Recovery and Resilience Mechanism Plan 5.1. reform and investment direction "Increasing productivity through increasing the amount of investment in R&amp;D" 5.1.1. r. reform "Management of innovations and motivation of private R&amp;D investments ” 5.1.1.2.i. investment "Support instrument for research and internationalization" second round implementation regulations"
4) Cabinet of Ministers February 20, 2024 Regulation No. 116 "Latvian Recovery and Resilience Mechanism Plan 5.1. reform and investment direction "Increasing productivity through increasing the amount of investment in R&amp;D" 5.1.1. r. reform "Management of innovations and motivation of private R&amp;D investments” 5.1.1.2.i. investment "Support instrument for research and internationalization" fourth round implementation regulations"
It is planned that contracts with project implementers will be concluded by 31.12.2024. At the same time, it will be possible to submit the list of approved IPCEI projects no sooner than 31.12.2024, taking into account that the selection of participants in all member states and the search for partners have not yet been completed within the framework of the 2nd wave of the Health IPCEI.</t>
  </si>
  <si>
    <t>Kopā apstiprināti 4 MK noteikumiem:
1)MK 2022.gada 5.jūnija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2)MK 2023.gada 24.oktobra noteikumi Nr.609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trešās kārtas īstenošanas noteikumi"
3)MK 2024.gada 9.janvāra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4) MK 2024.gada 20.februāra noteikumi Nr.116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ceturtās kārtas īstenošanas noteikumi"
Plānots, ka līgumi ar projekta īstenotājiem tiks noslēgti līdz 31.12.2024.Vienlaikus un apstiprināto IPCEI projektu sarakstu būs iespējams iesniegt neātrāk kā 31.12.2024.ēmot vērā, kaVeselības IPCEI 2. viļna ietvaros vēl nav pabeigusies dalībnieku atlase visās dalībvalstīs un beigusies partneru meklēšana.</t>
  </si>
  <si>
    <t>5.2.1.r</t>
  </si>
  <si>
    <t>LV-C[C5]-R[5-2-1-r-]-M[160]</t>
  </si>
  <si>
    <t>Augstākās izglītības reforma</t>
  </si>
  <si>
    <t>Saeima ir pieņēmusi grozījumus Augstskolu likumā un Zinātniskās darbības likumā, un Ministru kabinets ir pieņēmis grozījumus saistītajos Ministru kabineta noteikumos, kas attiecas uz:
- jaunā doktorantūras modeļa ieviešanu Latvijā (saskaņā ar konceptuālajā ziņojumā paredzēto reformas īstenošanas risinājumu Ministru kabinets ir saņēmis atbalstu 2020. gada 25. jūnijā);
- jaunā akadēmiskās karjeras modeļa ieviešanu Latvijā (saskaņā ar konceptuālajā ziņojumā paredzēto reformas īstenošanas risinājumu Ministru kabinets plāno to izskatīt līdz 2022. gada 30. jūnijam);
- augstākās izglītības iestāžu un koledžu cikliskas institucionālās akreditācijas ieviešanu Latvijā (saskaņā ar konceptuālajā ziņojumā paredzēto reformas īstenošanas risinājumu Ministru kabinets plāno to izskatīt līdz 2022. gada 31. decembrim);
- trīs pīlāru augstākās izglītības finansēšanas modeļa turpmāku attīstību (saskaņā ar konceptuālajā ziņojumā paredzēto risinājumu finansēšanas modeļa uzlabošanai Ministru kabinets paredz to izskatīt līdz 2021. gada 31. decembrim);
- valsts finansējuma sasaisti ar zinātnisko institūciju starptautiskā novērtējuma rezultātiem (saskaņā ar konceptuālajā ziņojumā paredzēto risinājumu finansēšanas modeļa uzlabošanai Ministru kabinets paredz to izskatīt līdz 2021. gada 31. decembrim).</t>
  </si>
  <si>
    <t>Stājās spēkā tiesību aktu grozījumi</t>
  </si>
  <si>
    <t>LV-C[C5]-R[5-2-1-r-]-T[161]</t>
  </si>
  <si>
    <t>Augstāko izglītības iestāžu konsolidācija</t>
  </si>
  <si>
    <t>Izglītības un zinātnes ministrija apstiprinājusi augstāko izglītības iestāžu konsolidācijas plānus, tostarp:
- investīciju plānu un konsolidācijas grantu summu;
- kārtību un grafiku divu vai vairāku augstākās izglītības iestāžu iekšējās vai ārējās konsolidācijas panākšanai, tostarp veidojot konsorcijus, ja tas nepieciešams ārējās konsolidācijas īstenošanai.Šādas investīcijas ir tiesīgas saņemt finansējumu no konsolidācijas grantiem:
1) granti strukturālu pārmaiņu īstenošanai;
2) darba attiecību izbeigšanas granti darba tiesisko attiecību izbeigšanai ar akadēmisko personālu vecumā virs 65 gadiem;
3) digitalizācija, tehnoloģiju attīstība, pētniecības un izglītības infrastruktūras uzlabošana (izņemot būvniecību);
4) jaunu izcilības programmu izveide.Vērtēšanas kritēriji konsolidācijas plānu apstiprināšanai ietver to:
- vai pastāv vienota attīstības stratēģija, resursu koplietošana, studiju programmu izstrāde, kopīgu platformu izveide;
- vai pastāv apņemšanās veikt iekšēju vai ārēju konsolidāciju, tostarp izveidojot konsorcijus, ar skaidru grafiku.</t>
  </si>
  <si>
    <t>Līdz 2024.gada 12.februārim ar Izglītības un zinātnes ministriju ir saskaņoti 7 augstskolu un zinātnisko institūtu konsolidācijas plāni, kas ir pirmais solis augstākās izglītības iestāžu konsolidācijas procesā, lai varētu veikt augstākās izglītības institūciju strukturālās pārmaiņas, un veicinātu augstākās izglītības un zinātnes kvalitātes un resursu ieguldījumu efektivitāti un starptautisko konkurētspēju.
Konsolidācijas plāni ir priekšnoteikums, lai iegūtu tiesības iesniegt projektu finansējuma saņemšanai, kurš sniedz pamatojumu nepieciešamajām investīcijām augstākās izglītības institūcijas institucionālās kapacitātes stiprināšanai, lai nodrošinātu virzību uz izcilību studijās un pētniecībā.
Apstiprinātie konsolidācijas plāni ļaus augstākās izglītības un zinātnes institūcijām saņemt dotācijas strukturālo izmaiņu veikšanai, “Exit” dotācijas darba attiecību pārtraukšanai ar akadēmisko personālu, kas vecāki par 65 gadiem, saņemt finansējumu digitalizācijai, tehnoloģiju attīstībai, pētniecības un izglītības infrastruktūras uzlabošanai, kā arī jaunu izcilības programmu izveidei.</t>
  </si>
  <si>
    <t>By 12 February 2024, 7 university and scientific institutes consolidation plans have been agreed with the Ministry of Education and Science as a first step in the process of consolidation of higher education and scientific institutions to enable structural changes in institutions and to promote efficiency and international competitiveness of higher education and science quality and resource investments.
Consolidation plans are a condition for submission a project for funding, which provides a justification for the investments needed to strengthen the institutional capacity of a higher education and scientific institutions to ensure progress towards excellence in studies and research.
The approved consolidation plans will allow higher education and scientific institutions to receive grants for structural changes, Exit grants for the separation of academic staff over 65 years of age, funding for digitisation, technological development, upgrading research and education infrastructure, and the creation of new excellence programmes.</t>
  </si>
  <si>
    <t>Likuma vara</t>
  </si>
  <si>
    <t>6.1.1.r</t>
  </si>
  <si>
    <t>LV-C[C6]-R[6-1-1-r-]-M[168]</t>
  </si>
  <si>
    <t>Sāk darboties uz datiem balstītu pakalpojumu grozs katrai nodokļu maksātāju segmentācijas grupai</t>
  </si>
  <si>
    <t>Uz datiem balstītu pakalpojumu groza stāšanās spēkā katrai nodokļu maksātāju segmentācijas grupai</t>
  </si>
  <si>
    <t>Finanšu ministrija</t>
  </si>
  <si>
    <t>Izmaiņas Valsts ieņēmumu dienesta iekšējos noteikumos un/vai pakalpojumu sniegšanas platformā(-s)</t>
  </si>
  <si>
    <t>Nodrošināts, ka nodokļu maksātāja segments tiek attēlots Maksājumu administrēšanas informācijas  sistēmā, Dokumentu vadības sistēmā, Datu noliktavas sistēmā. Aktualizēts rīkojums par pakalpojumu sniegšanas taktikām.
Sagatavotā Ziņojuma par atskaites punkta sasniegšanu saskaņošana.</t>
  </si>
  <si>
    <t>Ensure that the taxpayer segment is displayed in the payment administration information system, the document management system, data warehouse system.
Preparation of the current order on the updating of service delivery tactics. Preparation of a report on the achievement of the milestone.</t>
  </si>
  <si>
    <t>Izpilde pabeigta.
Nodrošināta nodokļu maksātāja segmenta attēlošana Maksājumu administrēšanas informācijas  sistēmā, Dokumentu vadības sistēmā, Datu noliktavas sistēmā. Ņemot vērā izmaiņas normatīvajos aktos, veikta pakalpojumu sniegšanas taktiku aktualizācija. Pabeigta ziņojuma par atskaites punkta sasniegšanu saskaņošanu.</t>
  </si>
  <si>
    <t>Enforcement completed.
Representation of the taxpayer segment in the payment administration information system, document management system, data warehouse system is ensured. Taking into account changes in regulatory enactments, updating of service delivery tactics is performed. Work on the preparation of the report on the achievement of the milestone is finished.</t>
  </si>
  <si>
    <t>LV-C[C6]-R[6-1-1-r-]-M[169]</t>
  </si>
  <si>
    <t>Atbilstības riska pārvaldības rokasgrāmatas publicēšana</t>
  </si>
  <si>
    <t>Publicēta rokasgrāmata par nedeklarēto algu metodoloģisko atbilstības riska pārvaldību, tostarp:-            riska novērtēšanas pamatnostādnes;-            “aplokšņu algu maksātāju” tipoloģiju aspekti;-            pieejamo preventīvo un kontroles instrumentu aspekti;-            tiesas nolēmumu analīze nedeklarēto algu jomā.</t>
  </si>
  <si>
    <t>Grozījumi Valsts ieņēmumu dienesta iekšējos noteikumos</t>
  </si>
  <si>
    <t>Ar VID 28.09.2023. rīkojumu Nr.211 apstiprināta "Atbilstības riska pārvaldības rokasgrāmata". Rokasgrāmata publicēta Valsts ieņēmumu dienesta Koplietošanas sistēmā.</t>
  </si>
  <si>
    <t>With the State Revenue Service order Nr.211, the manual “Publication of handbook for compliance risk management” is approved. The manual has been published in the State Revenue Service sharing system.</t>
  </si>
  <si>
    <t>Ar VID 28.09.2023. rīkojumu Nr.211 apstiprinātā "Atbilstības riska pārvaldības rokasgrāmata", kas publicēta Valsts ieņēmumu dienesta Koplietošanas sistēmā. Atbilstības riska pārvaldības rokasgrāmatā ietvertas šādas sadaļas:
1) informācija par veicināšanas darbībām un nodokļu administrācijas pārbaudēm (preventīvie un kontroles instrumenti) atbilstoši grozījumiem likumā “Par nodokļiem un nodevām” saistībā ar jauno nodokļu kontroles regulējumu (1.sadaļa);
2) “aplokšņu algu” maksātāju raksturojošās pazīmes (tipoloģija), kuras noteiktas, balstoties uz līdzšinējo digitālo datu izmeklēšanas pieredzi (2.sadaļas 10.punkts);
3) informācija par riska novērtēšanas pamatnostādnēm (2.sadaļas 11.punkts);
4) darba procesa un metožu apraksts atkarībā no “aplokšņu algu” avotiem (3.sadaļa);
5) “aplokšņu algu” izmaksas brīža noteikšana (4.sadaļa);
6) informācija par tiesu praksi – pierādījumu nodrošināšanai un tiesu praksi – kļūdām pierādījumu un apstākļu vērtēšanā, analizējot tiesas nolēmumus nedeklarēto algu jomā (5.un 6. sadaļa);
7) metodiskais materiāls par darba devēja pārbaudi (7.sadaļa).</t>
  </si>
  <si>
    <t>With the State Revenue Service order Nr.211, the manual “Publication of handbook for compliance risk management” is approved and the manual has been published in the State Revenue Service sharing system.
The compliance risk management manual includes the following sections: 
1) information regarding promotion activities and tax administration inspections (preventive and control instruments) in conformity with amendments in the Law "On taxes and fees", the new tax control regulation (Section 1);
2) the characteristics (typology) of the payers of “envelope wages”, which have been determined on the basis of previous experience in the investigation of digital data (Section 2, Paragraph 10);
3) information regarding the risk assessment guidelines (Section 2, Paragraph 11);
4) description of the work process and methods regarding the sources of “envelope wages” (Section 3);
5) determination of the time of payment of “envelope wages” (Section 4);
6) information regarding the case law – for the provision of evidence and case law, errors in the assessment of evidence and circumstances when analysing court adjudications in the field of undeclared wages (Sections 5 and 6);
7) methodological material regarding examination of the employer (Section 7).</t>
  </si>
  <si>
    <t>Rādītāja statuss pabeigts.
Lai sasniegtu konkrēto rādītāju ar VID 28.09.2023. rīkojumu Nr.211 apstiprināta "Atbilstības riska pārvaldības rokasgrāmata", kas publicēta Valsts ieņēmumu dienesta Koplietošanas sistēmā. Atbilstības riska pārvaldības rokasgrāmatā ietvertas sadaļas:
1) informācija par veicināšanas darbībām un nodokļu administrācijas pārbaudēm;
2) “aplokšņu algu” maksātāju raksturojošās pazīmes (tipoloģija), kuras noteiktas, balstoties uz līdzšinējo digitālo datu izmeklēšanas pieredzi;
3) informācija par riska novērtēšanas pamatnostādnēm;
4) darba procesa un metožu apraksts atkarībā no “aplokšņu algu” avotiem;
5) “aplokšņu algu” izmaksas brīža noteikšana;
6) informācija par tiesu praksi – pierādījumu nodrošināšanai un tiesu praksi – kļūdām pierādījumu un apstākļu vērtēšanā, analizējot tiesas nolēmumus nedeklarēto algu jomā;
7) metodiskais materiāls par darba devēja pārbaudi.</t>
  </si>
  <si>
    <t>LV-C[C6]-R[6-1-1-r-]-M[171]</t>
  </si>
  <si>
    <t>Pētījuma rezultātu ieviešana</t>
  </si>
  <si>
    <t>Publicē pirmo novērtējuma ziņojumu par ēnu ekonomikas apmēru, pamatojoties uz 2022. gadā izstrādāto metodiku.</t>
  </si>
  <si>
    <t>Publicēts novērtējuma ziņojums par ēnu ekonomiku</t>
  </si>
  <si>
    <t>Sagatavots un 2023. gada 4. decembrī Finanšu ministrijas tīmekļvietnē publicēts ziņojums par ēnu ekonomikas apmēru 2022. gadā un turpmākām prognozēm, pamatojoties uz izstrādāto metodoloģiju.</t>
  </si>
  <si>
    <t>A report on the size of the shadow economy in 2022 and future forecasts based on the developed methodology was prepared and published on the website of the Ministry of Finance on December 4, 2023.</t>
  </si>
  <si>
    <t>Izvērtēti Valsts pētījumu programmas ietvaros iesniegtie ziņojumi, sagatavots novērtējuma ziņojumu par ēnu ekonomikas apmēru, pamatojoties uz 2022. gadā izstrādāto metodiku, un 2023. gada 4. decembrī ziņojums publicēts Finanšu ministrijas tīmekļvietnē.</t>
  </si>
  <si>
    <t>The reports submitted within the framework of the National research programme were evaluated, an evaluation report on the size of the shadow economy was prepared based on the methodology developed in 2022, and the report was published on the website of the Ministry of Finance on December 4, 2023.</t>
  </si>
  <si>
    <t>Lai rastu jaunus inovatīvus un zinātniski pētnieciskas darbības rezultātā pamatotus priekšlikumus ēnu ekonomiku mazinošiem pasākumiem, Finanšu ministrija no 2020. gada augusta līdz 2023. gada aprīlim īstenoja valsts pētījumu programmu “Ēnu ekonomikas mazināšana valsts ilgtspējīgas attīstības nodrošināšanai”, piesaistot zinātniekus ēnu ekonomikas cēloņu, seku un to mazināšanas pasākumu izvērtēšanā. Programmas mērķis bija paplašināt zināšanu un analītisko bāzi ekonomikas un finanšu nozarē, stiprināt saikni starp pētniecību un valsts rīcībpolitiku, veicināt sabiedrībā izpratni par ēnu ekonomikas negatīvo ietekmi un nodokļu saistību labprātīgas izpildes nozīmi. Zinātniskās darbības un pētījumu rezultātā tika vērtēti ēnu ekonomiku ietekmējošie faktori tautsaimniecības nozarēs un sniegtas zinātniski pamatotas rīcībpolitikas rekomendācijas, kā arī izstrādāta ēnu ekonomikas mērīšanas un prognozēšanas metodoloģija. Pamatojoties uz zinātnieku izstrādāto metodoloģiju, 2023. gadā tika sagatavots novērtējuma ziņojums par ēnu ekonomikas apmēru 2022. gadā un turpmākām prognozēm.</t>
  </si>
  <si>
    <t>6.1.1.1.i</t>
  </si>
  <si>
    <t>LV-C[C6]-I[6-1-1-1-i-]-M[172]</t>
  </si>
  <si>
    <t>Modernizētu analītisko risinājumu darbības uzsākšana</t>
  </si>
  <si>
    <t>Ir pabeigti šādi uzlabojumi:pašreizējās riska sistēmas ir migrētas uz vienotu analītisko platformu;izstrādāta un ieviesta riska sistēma individuālo nodokļu maksātājiem;izstrādāta un ieviesta akcīzes nodokļa riska pārvaldības sistēma;ESKORT sistēma pārnesta uz SAP HANA datubāzi.</t>
  </si>
  <si>
    <t>Izstrādātas un ieviestas modernas riska analīzes sistēmas</t>
  </si>
  <si>
    <t>Finansējuma saņēmējs informējis, ka ir Īstenotas visas  paredzētās  ANM plāna 6.1.1.1.i. aktivitātes. Atskaites punkta izpildes statuss tiks mainīts, kad Centrālā finanšu un līgumu aģentūra būs izskatījusi noslēguma progresa pārskatu.</t>
  </si>
  <si>
    <t>The beneficiary has informed that all planned activities of RRF Plan 6.1.1.1.i. have been implemented in accordance with the project implementation plan. The progress status of the milestone will be changed once the final progress report has been reviewed by the Central Finance and Contracting Agency.</t>
  </si>
  <si>
    <t>Ir īstenotas visas  paredzētās  ANM plāna 6.1.1.1.i. aktivitātes.
-	Pabeigtas visas datu transformācijas uz SAP HANA tehnoloģisko vidi, lai nodrošinātu izstrādāto riska vadības sistēmu darbību. Šīs aktivitātes ietvaros tika pabeigtas datu transformācijas no Sybase un no Netezza, uzlaboti datu ielādes procesi datu bāzes līmenī;
-	Pabeigtas datu transformācijas no citām VID informācijas sistēmām (EDS, MAIS, DVS, NIS), lai nodrošinātu modernizējamo un  izstrādājamo sistēmu darbību;
-	Pabeigts datu atpazīšanas risinājums, lai nodrošinātu pārrobežu datu izmantošanas kvalitāti;
-	Ekspluatācijā esošā sistēma “ESKORT”  tehniski pārnesta uz SAP HANA datubāzi, jo ražotājs vairs neatbalsta esošo platformu Netezza. Šīs aktivitātes ietvaros arī tika pārslēgti sistēmu auditācijas dati uz SAP HANA tehnoloģisko platformu; 
-	Tika pārslēgti lietotāju reģistra dati uz SAP HANA;
-	Izstrādāta un ieviesta modernizēta FPRAS (Fizisko personu riska analīzes sistēma);
-	Izstrādāta un ieviesta Akcīzes nodokļu risku vadības sistēma.</t>
  </si>
  <si>
    <t>6.1.1.2.i</t>
  </si>
  <si>
    <t>LV-C[C6]-I[6-1-1-2-i-]-M[173]</t>
  </si>
  <si>
    <t>Jaunu analītisko sistēmu darbības uzsākšana</t>
  </si>
  <si>
    <t>Izstrādā un sāk izmantot IT sistēmu nodokļu maksātāju segmentācijai (tostarp integrāciju publicētā datubāzē un datu vizualizāciju Elektroniskās deklarēšanas sistēmā (EDS)).Jaunā sistēma ir integrēta nodokļu maksātāja 360 grādu analīzē.</t>
  </si>
  <si>
    <t>Sāk darboties moderna riska analīzes sistēma</t>
  </si>
  <si>
    <t>Finansējuma saņēmējs informējis, ka ir īstenotas visas paredzētās ANM plāna 6.1.1.2.i. aktivitātes saskaņā ar projekta realizācijas plānu. Atskaites punkta izpildes statuss tiks mainīts, kad Centrālā finanšu un līgumu aģentūra būs izskatījusi noslēguma progresa pārskatu.</t>
  </si>
  <si>
    <t>The beneficiary has informed that all planned activities of the RRF Plan 6.1.1.2.i have been implemented in accordance with the project implementation plan. The progress status of the milestone will be changed once the final progress report has been reviewed by the Central Finance and Contracting Agency.</t>
  </si>
  <si>
    <t>Īstenotas visas paredzētās ANM plāna 6.1.1.2.i. aktivitātes saskaņā ar projekta realizācijas plānu. 
•	Izstrādāts un ieviests jauns nodokļu maksātāju (turpmāk, NM) segmentācijas risinājums, kas ietver sekojošo:
o	NM segmentācijas/reitingu sistēmas izstrādi SAP HANA vidē;
o	Segmentācijas datu pārcelšanu- sinhronizāciju ar MAIS;
o	Segmentācijas datu atspoguļošanu EDS (tai skaitā, kopējā novērtējuma datu attēlošanu, NM kopējā novērtējuma atspoguļošanu, 
o	Izstrādāts datu vizualizācijas risinājums NM segmentācijai SAP HANA un EDS pusē.
•	Izstrādāti un ieviesti papildinājumi 360 grādu NM skatījumā, kas ietver NM segmentācijas un ar to saistītās informācijas attēlošanu MAIS;
•	Izstrādāts un ieviests segmentācijas datu nodošanas mehānisms uz PDB (publicējamo datu bāzi); 
•	Izstrādāts un ieviests muitas procesu risku analīzes risinājums, kas ietver 6.posmus;
•	Izstrādāta un ieviesta VADAD  (valsts amatpersonu deklarāciju risku analīze), ka ietvēra koncepcijas izstrādi, datu izgūšanu un nodošanu MAIS;
•	Izstrādāts piedziņas procesa riskošanas apgabals, kas, tai skaitā,  ietver datu nodošanu MAIS, lai nodrošinātu savlaicīgas brīdināšanas mehānismu.</t>
  </si>
  <si>
    <t>6.1.1.3.i</t>
  </si>
  <si>
    <t>LV-C[C6]-I[6-1-1-3-i-]-T[174]</t>
  </si>
  <si>
    <t>Darbinieku sagatavošana darbam ar analītisko platformu</t>
  </si>
  <si>
    <t>50 VID speciālisti ir sagatavoti darbam ar SAP HANA platformu. Mācībās galvenā uzmanība tiek pievērsta prasmēm, kas vajadzīgas darbam ar SAP HANA sistēmu, un praktiskām prasmēm sistēmas administrēšanā.</t>
  </si>
  <si>
    <t>Mācību sertifikātu s</t>
  </si>
  <si>
    <t>6.1.2.1.i</t>
  </si>
  <si>
    <t>LV-C[C6]-I[6-1-2-1-i-]-M[176]</t>
  </si>
  <si>
    <t>Dzelzceļa muitas kontroles punktu skeneri savienoti ar rentgena iekārtu attēlu apmaiņas sistēmu BAXE</t>
  </si>
  <si>
    <t>Dzelzceļa skeneri muitas kontroles punktos “Indra” un “Kārsava” savienoti ar BAXE informācijas sistēmu.</t>
  </si>
  <si>
    <t>Parakstīts pieņemšanas akts</t>
  </si>
  <si>
    <t>6.1.2.3.i</t>
  </si>
  <si>
    <t>LV-C[C6]-I[6-1-2-3-i-]-M[180]</t>
  </si>
  <si>
    <t>Līnija pasta sūtījumu viedai skenēšanai un automātiskai šķirošanai/analīzei, kas ieviesta lidostas muitas kontroles punktā</t>
  </si>
  <si>
    <t>Lidostas muitas kontroles punktā ir uzstādīta un tiek lietota līnija viedai pasta sūtījumu skenēšanai un automātiskai šķirošanai/analīzei.</t>
  </si>
  <si>
    <t>6.1.2.4.i</t>
  </si>
  <si>
    <t>LV-C[C6]-I[6-1-2-4-i-]-M[181]</t>
  </si>
  <si>
    <t>Parakstīts kopīgs projektēšanas un būvniecības līgums</t>
  </si>
  <si>
    <t>Pēc konkursa procedūras parakstīts līgums par kontroles dienestu infrastruktūras projektēšanu un būvniecību Kundziņsalā.</t>
  </si>
  <si>
    <t>Parakstīts būvniecības un projektēšanas līgums</t>
  </si>
  <si>
    <t>Construction and design contract signed</t>
  </si>
  <si>
    <t>Gan kontroles dienestu infrastruktūras projektēšanai un izbūvei, gan tehnoloģisko iekārtu (t.sk. kravu kontroles rentgena) iegādei un uzstādīšanai veikts Vienots iepirkums (ID Nr. VNĪ 2023/7/2-8/AK-55) un plānota vienota AF plāna 181. - 185. atskaites punktu īstenošana. 
Attiecīgi, 2023.gada 27.septembrī pieņemts lēmums Vienotā iepirkuma līguma slēgšanas tiesības piešķirt personu apvienībai “SENSUM, BBA un AE”, par pretendenta piedāvāto līgumcenu 27 298 513,00 EUR bez PVN. 
Pēc PIL 60.panta sestajā daļā minētā nogaidīšanas termiņa beigām, 2023.gada 16.oktobrī starp personu apvienību “SENSUM, BBA un AE” un VAS “Valsts nekustamie īpašumi” noslēgts Līgums Nr. IZD/2023/2246 “Izpēte, būvniecības ieceres dokumentācijas izstrāde 3D BIM vidē, autoruzraudzība, BIM aktualizācija būvdarbu laikā, būvdarbi un aprīkojuma piegāde un uzstādīšana Uriekstes ielā 42B, Rīgā”. Līgums stājas spēkā 2023.gada 16.oktobrī un tā izpildes termiņš ir 2026.gada 16. septembris (t.i. 100 % no plānotajiem būvdarbiem ir pabeigti, infrastruktūra ir nodota ekspluatācijā un pieņemta kontroles dienestu funkciju veikšanai (t.sk. kravu kontroles rentgena iekārta nodota lietošanai)).</t>
  </si>
  <si>
    <t>Both the design and construction of the infrastructure of the control services, as well as for the purchase and installation of technological equipment (including cargo control X-ray), a Unified procurement was carried out (ID No. VNĪ 2023/7/2-8/AK-55) and was planned a unified AF plan milestone No. 181. - No.185  implementation.
Accordingly, On 27 September 2023, a decision was adopted to award a single procurement contract to the association of persons ""SENSUM, BBA and AE"", for the contract price of EUR 27,298,513.00, excluding VAT, proposed by the tenderer. 
After the expiry of the waiting period referred to in Section 60 (6) of the Public Procurement Law, on 16 October 2023, the Contract No. IZD/2023/2246 ""Study, development of construction intent documentation in 3D BIM environment, author's supervision, BIM update during construction works, construction works and supply and installation of equipment at 42B Uriekstes Street, Riga""  was concluded between the association of persons ""SENSUM, BBA and AE"" and State Joint-Stock Company ""State Real Estate"". The Contract shall enter into effect on 16 October 2023 and expire on 16 September 2026 (i.e. 100% of the planned construction works are finished, infrastructure has been put into service and accepted for the performance of functions of control services (including transfer of X-ray for cargo control for use)).</t>
  </si>
  <si>
    <t>LV-C[C6]-I[6-1-2-4-i-]-M[182]</t>
  </si>
  <si>
    <t>Saņemta būvatļauja</t>
  </si>
  <si>
    <t>Būvvalde vai institūcija, kura pilda būvvaldes funkcijas,  ir izsniegusi būvatļauju.</t>
  </si>
  <si>
    <t>Paziņojums par atļaujas apstiprināšanas lēmumu</t>
  </si>
  <si>
    <t>Atskaites punkts sasniegts daļēji - 22.12.2023. Rīgas valstspilsētas pašvaldības Pilsētas attīstības departaments ir izsniedzis būvatļauju NR. BIS-BV-4.1-2023-7824 (DA-23-3590-abv) ar projektēšanas un būvdarbu uzsākšanas nosacījumiem. Pilnībā atskaites punkts tiks sasniegts pēc tam, kad būvatļaujā tiks saņemta  atzīme par projektēšanas nosacījumu izpildi (t.i. pēc būvprojekta saskaņošanas) un atzīme par būvdarbu uzsākšanas nosacījumu izpildi.</t>
  </si>
  <si>
    <t>Measure has been partially reached - 22.12.2023 The City Development Department of the Municipality of Riga State City has issued building permit No. BIS-BV-4.1-2023-7824 (DA-23-3590-abv) with conditions for starting design and construction works. The reference point will be fully reached after the building permit has received the mark of the fulfillment of the design conditions (i.e. after the approval of the construction project) and note regarding the fulfillment of the conditions for the commencement of construction works.</t>
  </si>
  <si>
    <t>LV-C[C6]-I[6-1-2-4-i-]-M[184]</t>
  </si>
  <si>
    <t>Iepirkums un līguma noslēgšana par kravu kontroles rentgena iekārtu piegādi un uzstādīšanu</t>
  </si>
  <si>
    <t>Pēc konkursa procedūras parakstīts līgums par kravu kontroles rentgena iekārtu piegādi un uzstādīšanu.</t>
  </si>
  <si>
    <t>Parakstīts līgums</t>
  </si>
  <si>
    <t>Contract signed</t>
  </si>
  <si>
    <t>6.2.1.1.i</t>
  </si>
  <si>
    <t>LV-C[C6]-I[6-2-1-1-i-]-M[187]</t>
  </si>
  <si>
    <t>IT platforma zināšanu un dokumentu apmaiņai un sadarbības koordinēšanai starp ieinteresētajām personām</t>
  </si>
  <si>
    <t>1) Ir izveidotas un tiek lietotas drošas platformas zināšanu apmaiņai, pārnesei un sniegšanai, tostarp aprīkota pētniecības zāle un stratēģiskās saziņas telpa. Platformas nodrošina algoritmu izstrādi datu analīzei un pārvaldībai, risināmo problēmu definēšanu un matemātisko modeļu atlasi, kā arī tehnoloģiju analītiskās platformas izveidi hipotēžu analīzei.2) Ir izveidoti un darbojas sistēmas iekšējie savienojumi starp iesaistītajām pusēm, kas nodrošina informācijas aizsardzību. Iegādātas iekārtas, kas vajadzīgas, lai veiktu pilna apmēra funkcijas, un FID sistēma ir pielāgota nepieciešamajai datu apmaiņai.</t>
  </si>
  <si>
    <t>IT platformas pabeigšana zināšanu apmaiņai un saziņai ar ieinteresētajām personām</t>
  </si>
  <si>
    <t>Turpinās darbs pie IT platformas zināšanu un dokumentu apmaiņai un sadarbības koordinēšanai starp ieinteresētajām personām izstrādes.</t>
  </si>
  <si>
    <t>The elaboration of an IT platform for exchanging knowledge and documents and coordinating cooperation between interested parties continues.</t>
  </si>
  <si>
    <t>Veikta infrastruktūras sagatavošana platformas izveidošanai zināšanu apmaiņas un sadarbības koordinēšanas nodrošināšana.  Kāpinātas skaitļošanas jaudas un stiprināti datu pārraides kanāli. Veiktas izstrādes informācijas apmaiņai un tiek veikt testi risinājumu palaišanai produkcijas vidē. Notiek darbi pie starpsistēmu savienojumu izstrādes un analītisko risinājumu funkcionalitātes pilnveides.</t>
  </si>
  <si>
    <t>6.2.1.2.i</t>
  </si>
  <si>
    <t>LV-C[C6]-I[6-2-1-2-i-]-T[189]</t>
  </si>
  <si>
    <t>Atklāto krimināllietu saistībā ar noziedzīgiem nodarījumiem pret dabas vidi īpatsvars</t>
  </si>
  <si>
    <t>To atklāto noziedzīgo nodarījumu pret dabas vidi īpatsvars, kuri tiek atrisināti un nodoti tiesai 2024. gadā, ir vismaz 60 %.</t>
  </si>
  <si>
    <t>"Lai celtu noziedzīgo nodarījumu pret dabas vidi atklāšanas īpatsvaru uz vismaz 60%, ir īstenoti vairāki pasākumi, kuru sasniegtie rezultāti veicina šī mērķa sasniegšanu. Īstenojot Valsts policijas strukturālo reformu laika periodā no 2022.gada līdz 2023.gadam ir pārstrukturēta Valsts policijas reģionu – Vidzemes, Zemgales, Kurzemes, Latgales, Rīgas reģionu pārvalžu darbība, visos reģionos ir izveidotas Valsts policijas mobilās vienības.
Reforma ir veicinājusi policijas spējas ātrāk reaģēt un sniegt labāku pakalpojumu, tādējādi tiek stiprināta policijas klātbūtne un spēja reaģēt, ne tikai operatīvi ierodoties notikuma vietā, bet arī veicot ikdienas uzraudzību, tajā skaitā arī noziegumu pret vidi jomā.
Nodrošinot labākas policijas spējas reaģēt uz iespējamiem noziedzīgiem nodarījumiem, tiek radīts pienesums noziedzīgo nodarījumu pret dabas vidi atklāšanai."</t>
  </si>
  <si>
    <t>"In order to raise the detection rate of crimes against the natural environment to at least 60%, several measures have been implemented, the results of which contribute to the achievement of this goal. During the implementation of the structural reform of the State Police in the period from 2022 to 2023, the operation of the administrations of the State Police regions - Vidzeme, Zemgale, Kurzeme, Latgale, Riga regions - has been restructured, mobile units of the State Police have been established in all regions.
The reform has contributed to the ability of the police to respond faster and provide a better service, thereby strengthening the presence and ability of the police to respond, not only by promptly arriving at the scene, but also by daily monitoring, including in the field of crimes against the environment.
Providing better police capabilities to respond to possible criminal offenses contributes to the detection of environmental crimes."</t>
  </si>
  <si>
    <t>LV-C[C6]-I[6-2-1-2-i-]-T[190]</t>
  </si>
  <si>
    <t>Sertificētu ekonomisko noziegumu izmeklētāju skaits programmā “Sertificēts nelikumīgi iegūtu līdzekļu legalizācijas apkarošanas speciālists (CAMS)”</t>
  </si>
  <si>
    <t>Vismaz 20 tiesībaizsardzības iestāžu amatpersonas ir ieguvušas sertificēta nelikumīgi iegūtu līdzekļu legalizācijas apkarošanas speciālista apliecību.</t>
  </si>
  <si>
    <t>LV-C[C6]-I[6-2-1-2-i-]-T[191]</t>
  </si>
  <si>
    <t>Aprīkojums tiesībaizsardzības amatpersonām</t>
  </si>
  <si>
    <t>Mērķī ietver šāda aprīkojuma iegādi:-              200 mobilās darbstacijas;-              30 portatīvos printerus;-              4 lielapjoma serverus;-              3 videokonferenču aprīkojuma vienības.</t>
  </si>
  <si>
    <t>Pirkuma pierādījums</t>
  </si>
  <si>
    <t>233</t>
  </si>
  <si>
    <t>6.2.1.3.i</t>
  </si>
  <si>
    <t>LV-C[C6]-I[6-2-1-3-i-]-M[192]</t>
  </si>
  <si>
    <t>Likuma un citu ar Tieslietu mācību centru saistīto tiesību aktu stāšanās spēkā</t>
  </si>
  <si>
    <t>Spēkā stājies:
-	likums par Tieslietu mācību centra institucionālā modeļa izveidi un darbību, tostarp tiesu iestāžu un Tieslietu padomes iesaistes definīciju mācību satura un metodikas jautājumos;
?	ir nodrošināts valsts budžeta finansējums mācību centra uzturēšanas izmaksu, personāla izmaksu un mācību satura izmaksu pilnīgai segšanai, ieskaitot mācību programmu atjaunināšanu, sākot no 2026. gada.</t>
  </si>
  <si>
    <t>Tieslietu ministrija</t>
  </si>
  <si>
    <t>Mācību centra darbības tiesiskā regulējuma stāšanās spēkā; valsts budžeta likumā 2025. un 2026. gadam ir nodrošināts valsts finansējums.</t>
  </si>
  <si>
    <t>LV-C[C6]-I[6-2-1-3-i-]-T[193]</t>
  </si>
  <si>
    <t>Jaunu mācību programmu izstrāde</t>
  </si>
  <si>
    <t>Tiek pabeigtas desmit jaunas mācību programmas tiesnešiem, tiesu darbiniekiem, prokuroriem un prokuroru palīgiem, īpašas starpdisciplināras mācības izmeklētājiem, tostarp par tādiem jautājumiem kā kibernoziedzība, krāpšana un izvairīšanās no nodokļu maksāšanas, korupcija publiskajos iepirkumos un nelikumīgi iegūtu līdzekļu legalizācija.</t>
  </si>
  <si>
    <t>Procesā.                                                                                 
* 17.10.2023. noslēgts līgums ar nodibinājumu "Latvijas tiesnešu mācību centrs" (turpmāk - LTMC) par programmu izstrādi.
* 29.12.2023. ar Tiesu administrācijas rīkojumu ir izveidota programmu izstrādes vadības darba grupa prokuratūras mērķagrupu programmu izstrādei.
* 2024.g. janvārī ir izveidots LTMC darba grupu sastāvs un kalendārais diskusiju plāns.
Saskaņā ar noslēgto līgumu LTMC ir izstrādājis un iesniedzis pirmās trīs programmas - "Jauniecelto tiesnešu mācību programma", "Tiesnešu profesionālās pilnveides/kvalifikācijas paaugstināšanas mācību programma" un "Profesionālās pilnveides mācību programma vadītājiem tiesās". Papildus minētajām programmām LTMC ir izstrādājis un iesniedzis arī Horizontālo jeb visām nozarēm kopīgu juridisku un nejuridisku zināšanu, prasmju un attieksmi (kompetences)  attīstošu programmu. Izstrādātās programmas ir izskatītas projekta Konsultatīvajā padomē, pēc Konsultatīvās padomes locekļu ieteikumiem tās ir precizētas un papildinātas. Šobrīd precizētās programmas ir iesniegtas komentāru sniegšanai un saskaņošanai projekta Uzraudzības padomē. Pēc izskatīšanas Uzraudzības padomē programmas atkārtoti tiks precizētas pēc Uzraudzības padomes locekļu ieteikumiem, tādējādi izstrādājot programmu gala versijas.
2023.gada decembra beigās tika izdots rīkojums par prokuroru programmu izstrādes vadības darba grupas izveidi. Vadības darba grupas uzdevums ir noteikt mācību programmu apjomu un to sarežģītību, lai deleģētu programmas izstrādi detalizētāk vadības darba grupas izvēlētiem prokuroriem-ekspertiem. Līdz š.g. aprīlim/maijam notika vadības darba grupas darbnīcas, nosakot programmu tvērumu un tēmu apjomu, un detalizētais prokuroru-ekspertu darbs.
Šobrīd prokuratūras programmu izstrādes vadības darba grupas vadībā katra konceptā identificētā tēma izvēršanai ir nodota attiecīgajam prokuroram-ekspertam. Ņemot vērā, ka ir sācies atvaļinājumu laiks, un kopumā tēmu detalizētai izvēršanai ir piesaistīti vairāk kā 20 prokurori, programmu izstrādes vadības darba grupa lēma pagarināt programmu izstrādi, tāpēc paredzams, ka pilnīga programmu izstrāde tiks pabeigta 2024.gada augustā.</t>
  </si>
  <si>
    <t>In progress.                                                                   
* 17 December, 2023 an agreement was concluded with the foundation "Latvijas tienešu mācību centrs" (LTMC) on the development of programs.                                                 *  29 December, 2023 by order of the Court Administration, a program development management working group has been established for the development of programs for target groups of the prosecutor's office.
* In January, 2024 the composition of the LTMC working groups and the calendar plan for discussions has been created.
According to the agreement, the LTMC has developed and submitted the first three programmes - “training programme for newly appointed judges”, “training programme for professional improvement/further qualification of judges” and “training programme for professional improvement for managers in courts”. In addition to these programmes, the LTMC has also developed and submitted a horizontal programme, or a programme developing legal and non-legal knowledge, skills and attitudes (competences) common to all sectors. The programmes drawn up have been examined by the Consultative Council of the Project and have been updated and supplemented following recommendations from the members of the Consultative Council. Currently, the updated programmes have been submitted for comment and coordination to the Board of Supervisors of the project. After consideration by the Board of Supervisors, the programmes will be redefined following the recommendations of the members of the Board of Supervisors, thus drawing up final versions of the programmes.
In late December 2023, an order was made to set up a working group on prosecutors' program development management. The task of the steering task force is to determine the scope and complexity of the curricula in order to delegate the development of the programme in more detail to the Prosecutors-experts selected by the steering task force. Until April/May this year, workshops of the working group were held, determining the scope and scope of the programmes, and the detailed work of the Prosecutor-experts.
Currently, under the direction of the Prosecutor's Office's programme development  working group, each theme identified in the concept has been referred to the relevant Prosecutor-Expert for deployment. Considering that vacation time has begun, and in total more than 20 prosecutors have been brought in for detailed rollout of the topics, the program development management task force decided to extend programming, so full programming is expected to be completed in August 2024.</t>
  </si>
  <si>
    <t>LV-C[C6]-I[6-2-1-3-i-]-M[195]</t>
  </si>
  <si>
    <t>Mācību centra izveide</t>
  </si>
  <si>
    <t>Pabeigta nepieciešamā telpu pielāgošana (atjaunošana vai pārbūve) mācību centra vajadzībām. Nepieciešamā aprīkojuma iegāde un izstrāde mācību centra telpās. Mācību centra telpas ir atjaunotas un aprīkotas.</t>
  </si>
  <si>
    <t>Tiks kavēts</t>
  </si>
  <si>
    <t>Pabeigta mācību centra telpu pielāgošana (atjaunošana vai pārbūve) un aprīkojuma nodrošināšana</t>
  </si>
  <si>
    <t>2024.gada aprīlī Ministru kabinetā iensiegts TM sagatavotais informātīvais ziņojums par Eiropas Savienības Atveseļošanas un noturības mehānisma plāna 6.2.1.3.i. investīcijas "Vienota tiesnešu, tiesu darbinieku, prokuroru, prokuroru palīgu un specializēto izmeklētāju (starpdisciplināros jautājumos) kvalifikācijas pilnveides mācību centra izveide" 195. atskaites punkta "Mācību centra izveide" īstenošanas termiņa kavējumu.</t>
  </si>
  <si>
    <t>6.3.1.1.i</t>
  </si>
  <si>
    <t>LV-C[C6]-I[6-3-1-1-i-]-M[200]</t>
  </si>
  <si>
    <t>Pieejams kompetenču satvars, tostarp mācību programmas</t>
  </si>
  <si>
    <t>Izveidota un darīta pieejama kompetenču pārvaldības sistēma ētikas, korupcijas apkarošanas, krāpšanas, ēnu ekonomikas, interešu konfliktu un iepirkuma jomā:-            tās mērķis ir stiprināt projektu vadītāju, politikas plānotāju u. c. kompetenci;-            tajā iekļauj kompetenču sistēmu, mācību un pārbaudes moduļu, profesionālās sertifikācijas, ievadprogrammu izstrādi un iekšējo ekspertu un pasniedzēju pilnveidi.No 2024. gada ir nodrošināts valsts budžeta finansējums galvenajām valsts pārvaldes attīstības mācību programmām..</t>
  </si>
  <si>
    <t>Valsts kanceleja</t>
  </si>
  <si>
    <t>Kompetenču satvars ir pieejams Valsts administrācijas skolas mācību pārvadības sistēmā un tas ir apstiprināts ar Valsts administrācijas skolas iekšējo normatīvo aktu”, un ir pieņemts likums “Par valsts budžetu 2024. gadam”</t>
  </si>
  <si>
    <t>Pabeigts. Kompetenču satvars ir izstrādāts un Valsts administrācijas skola 2023.gadā 27.decembrī izdeva rīkojumu Nr. 01-02/46 "Par publiskās pārvaldes nodarbinātā, amatpersonas un politiķa godprātības kompetenču ietvara (modeļa) apstiprināšanu". Kompetenču satvars ir pieejams Mācību pārvaldības sistēmā. Likums "Par valsts budžetu 2024. gadam un budžeta ietvaru 2024., 2025. un 2026. gadam" ir apstiprināts.</t>
  </si>
  <si>
    <t>Completed. The competence framework has been developed and the State Administration School issued internal regulatory act No.01-02/46 "The approval of the framework (model) of the integrity competences of public administration employees, civil servants and politicians". The competency framework is available in the State Administration School Training Management System. The law "On the state budget for 2024 and the budget framework for 2024, 2025 and 2026" has been approved.</t>
  </si>
  <si>
    <t>Pabeigts.
Pieņemšanas nodošanas akts par publiskās pārvaldes nodarbinātā, amatpersonas un politiķa godprātības kompetenču ietvara izstrādi tika parakstīts 2023.gada 21.decembrī, kas sevī ietver kompetenču ietvaru, pašnovērtēšanas rīku un apmācību programmu.  2023.gada 27.decembrī tika izdots Valsts administrācijas skolas rīkojums Nr. 01-02/46 "Par publiskās pārvaldes nodarbinātā, amatpersonas un politiķa godprātības kompetenču ietvara (modeļa) apstiprināšanu" (1.pielikums). Mācību programmas saturs ir pievienots kā (2.pielikums).
2023. gada 9.decembrī pieņemts likums Par valsts budžetu 2024. gadam un budžeta ietvaru 2024., 2025. un 2026.gadam https://www.vestnesis.lv/op/2023/247.1, likuma 4. pielikumā "Valsts pamatbudžeta ieņēmumu un izdevumu atšifrējums pa programmām un apakšprogrammām" ir norādīts atšifrējums pa resoriem, kur informācija par  Valsts administrācijas skolu ir norādīta pie resora 03.Ministru kabinets 74.00.00  programmas  "Atveseļošanas un noturības mehānisma (ANM) projektu un pasākumu īstenošana" (3.pielikums). Papildus informācija saistībā Valsts administrācijas skolai apstiprināto budžetu 2024.gadam ir pieejama Finanšu ministrijas sagatavotā Likumprojekta «Par valsts budžetu 2024. gadam un budžeta ietvaru 2024., 2025. un 2026. gadam» paskaidrojuma  5.3. nodaļas "Izdevumu politikas virzienu un izdevumu atbilstoši funkcionālajām un ekonomiskajām kategorijām"  sadaļā 03. Ministru kabinets https://www.fm.gov.lv/lv/budzets2024#likumprojekta-par-valsts-budzetu-2024-gadam-un-budzeta-ietvaru-2024-2025-un-2026-gadam-paskaidrojumi (4.pielikums).
https://www.fm.gov.lv/lv/media/16833/download?attachment</t>
  </si>
  <si>
    <t>Completed. 
The act of transfer of acceptance on the development of the competence framework of public administration employee, official and politician integrity was signed on December 21, 2023, which includes the competence framework, self-assessment tool and training program. On December 27, 2023, the State Administration School issued internal regulatory act No.01-02/46  "On the approval of the framework (model) of the competences of public administration employees, officials and politicians" (Appendix 1). The curriculum content is attached as (Appendix 2).
The law on the state budget for 2024 and the budget framework for 2024, 2025 and 2026  entered into force on December 9, 2023. https://www.vestnesis.lv/op/2023/247.1, in appendix 4 of the law "Revenues of the state basic budget and transcript of expenditures by programs and subprograms" the information about the State Administration School is indicated under 03 Cabinet of Ministers 74.00.00 program "Implementation of projects and measures of the Recovery and Resilience Mechanism (ANM)" (Appendix 3). Additional information regarding the approved budget of the State Administration School for 2024 is available in the  Draft Law "On the State Budget for 2024 and the Budget Framework for 2024, 2025 and 2026" explanation 5.3. section "Directions of expenditure policy and expenditure according to functional and economic categories" under 03. Cabinet of Ministers prepared by the Ministry of Finance. (Appendix 4). https://www.fm.gov.lv/lv/budzets2024#likumprojekta-par-valsts-budzetu-20 24-gadam-un-budzeta- explanations of frameworks for 2024-2025 and 2026
https://www.fm.gov.lv/lv/media/16833/download?attachment</t>
  </si>
  <si>
    <t>Atskaites punkta ietvaros ir izstrādāts kompetenču satvars "Publiskās pārvaldes nodarbinātā, amatpersonas un politiķa godprātības kompetenču ietvars" un mācību programma, kas nodrošinās publiskā pārvaldē strādājošiem, godprātības kompetences pilnveidi, tādējādi sistemātiski veicinot un paplašinot publiskā sektora ētikas un atbilstības principus un ietekmi, pildot darba pienākumus.</t>
  </si>
  <si>
    <t>6.3.1.2.i</t>
  </si>
  <si>
    <t>LV-C[C6]-I[6-3-1-2-i-]-M[202]</t>
  </si>
  <si>
    <t>Valsts pārvaldes kompetenču pilnveides un pārkvalifikācijas programmas ir pieejamas šādās jomās:-            mūsdienīga politika un pakalpojumi;-            līderība un efektīva pārmaiņu vadība;-            datpratība;-            efektīva ES fondu un ārvalstu finanšu instrumentu politikas mērķu sasniegšana;-            stratēģiskā plānošana, uz pierādījumiem balstīta politikas plānošana un īstenošana;-            ar nozarēm saistītas mācību tēmas.
No 2024. gada ir nodrošināts valsts budžeta finansējums, ar likuma “Par valsts budžetu 2024.gadu" stāšanos spēkā, publiskās pārvaldes profesionalizācijai</t>
  </si>
  <si>
    <t>Pabeigts. Kompetenču satvars ir izstrādāts un Valsts administrācijas skola 2023.gadā 22.decembrī izdeva rīkojumu Nr. 01-02/45 "Par kompetenču ietvaru (modeļu) apstiprināšanu". Kompetenču satvars ir pieejams Mācību pārvaldības sistēmā. Likums "Par valsts budžetu 2024. gadam un budžeta ietvaru 2024., 2025. un 2026. gadam" ir apstiprināts.</t>
  </si>
  <si>
    <t>Completed. The competence framework has been developed and the State Administration School issued internal regulatory act No.01-02/45 "The approval of the framework (model) ". The competency framework is available in the State Administration School Training Management System. The law "On the state budget for 2024 and the budget framework for 2024, 2025 and 2026" has been approved.</t>
  </si>
  <si>
    <t>Pabeigts.
Pieņemšanas nodošanas akts par  kompetenču ietvara izstrādi tika parakstīts 2023.gada 22.decembrī, kas sevī ietver  Valsts pārvaldes, Cilvēkresursu vadības, Politikas plānošanas un īstenošanas, Inovācijas un pārmaiņu vadības un Juridiskās jomas kompetenču ietvaru, pašnovērtēšanas rīku un apmācību programmas.  2023.gada 22.decembrī tika izdots Valsts administrācijas skolas rīkojums Nr. 01-02/45 "Par kompetenču ietvara (modeļa) apstiprināšanu" (1.pielikums). Mācību programmas saturs ir pievienots kā (2. 3.,4., 5., 6.pielikums) un ekrānšaviņš no Mācību pārvaldības sistēmas pievienots kā 9.pielikums.
2023. gada 9.decembrī pieņemts likums Par valsts budžetu 2024. gadam un budžeta ietvaru 2024., 2025. un 2026.gadam https://www.vestnesis.lv/op/2023/247.1, likuma 4. pielikumā "Valsts pamatbudžeta ieņēmumu un izdevumu atšifrējums pa programmām un apakšprogrammām" ir norādīts atšifrējums pa resoriem, kur informācija par  Valsts administrācijas skolu ir norādīta pie resora 03.Ministru kabinets 74.00.00  programmas  "Atveseļošanas un noturības mehānisma (ANM) projektu un pasākumu īstenošana" (7.pielikums). Papildus informācija saistībā Valsts administrācijas skolai apstiprināto budžetu 2024.gadam ir pieejama Finanšu ministrijas sagatavotā Likumprojekta «Par valsts budžetu 2024. gadam un budžeta ietvaru 2024., 2025. un 2026. gadam» paskaidrojuma  5.3. nodaļas "Izdevumu politikas virzienu un izdevumu atbilstoši funkcionālajām un ekonomiskajām kategorijām"  sadaļā 03. Ministru kabinets https://www.fm.gov.lv/lv/budzets2024#likumprojekta-par-valsts-budzetu-2024-gadam-un-budzeta-ietvaru-2024-2025-un-2026-gadam-paskaidrojumi (8.pielikums).</t>
  </si>
  <si>
    <t>Completed. 
The act of transfer of acceptance on the development of the competence framework was signed on December 22, 2023, which includes Competence Framework for State Administration, Human Resource Management, Policy Planning and Implementation, Innovation and Change Management and Legal Field, self-assessment tool and training programs.
 On December 22, 2023, the State Administration School issued internal regulatory act No.01-02/45  "On the approval of the framework (model) of the competences " (Appendix 1). The curriculums content is attached as (Appendixes 2,3,4,5,6) and screen shoot from Training Managment System (Appendix 9).
The law on the state budget for 2024 and the budget framework for 2024, 2025 and 2026  entered into force on December 9, 2023. https://www.vestnesis.lv/op/2023/247.1, in appendix 4 of the law "Revenues of the state basic budget and transcript of expenditures by programs and subprograms" the information about the State Administration School is indicated under 03 Cabinet of Ministers 74.00.00 program "Implementation of projects and measures of the Recovery and Resilience Mechanism (ANM)" (Appendix 7). Additional information regarding the approved budget of the State Administration School for 2024 is available in the  Draft Law "On the State Budget for 2024 and the Budget Framework for 2024, 2025 and 2026" explanation 5.3. section "Directions of expenditure policy and expenditure according to functional and economic categories" under 03. Cabinet of Ministers prepared by the Ministry of Finance. (Appendix 8). https://www.fm.gov.lv/lv/budzets2024#likumprojekta-par-valsts-budzetu-20 24-gadam-un-budzeta- explanations of frameworks for 2024-2025 and 2026</t>
  </si>
  <si>
    <t>Atskaites punkta ietvaros ir izstrādāts kompetenču satvars un mācību programmas, kas nodrošinās publiskā pārvaldē strādājošiem paaugstināt kompetenci Valsts pārvaldes, Cilvēkresursu vadības, Politikas plānošanas un īstenošanas, Inovācijas un pārmaiņu vadības un Juridiskā jomā, tādējādi sistemātiski veicinot un paplašinot publiskā pārvaldes zināšanas un kvalifikāciju.</t>
  </si>
  <si>
    <t>6.4.4.r</t>
  </si>
  <si>
    <t>LV-C[C6]-R[6-4-4-r-]-M[214]</t>
  </si>
  <si>
    <t>Pabeigta publikāciju vadības sistēmas atjaunināšana</t>
  </si>
  <si>
    <t>Pieejama publikāciju vadības sistēma, kas nodrošina:
-	tiešsaistes piekļuvi;
-	e-formu publicēšanu;
-	pārskatu par iepirkumu statistiku;
-	klientu profilu pieejamību;
-	iepirkumu sūdzību procesa moduli, pirmspārbaužu veikšanas moduli;
-	moduli administratīvā pārkāpumā procesa lietām;
-	sodītu personu pārbaudi pirms to iekļaušanas iepirkumu komisijā.</t>
  </si>
  <si>
    <t>Lietotājiem pieejama publikāciju vadības sistēma.</t>
  </si>
  <si>
    <t>Pabeigts projekta 0. posms, kurā nodrošināta projekta plāna un sākotnējā sistēmas dokumentācijas izstrāde. Pabeigts 1. un 2.1. posms, kurā nodrošināta sistēmas analīze un izstrāde saskaņā ar sistēmas izstrādes grafiku.</t>
  </si>
  <si>
    <t>Stage 0 of project has been completed, ensuring the development of the design plan and the initial system documentation. Stage 1 and 2.1 have been completed, ensuring the system analysis and development in accordance with the system development schedule.</t>
  </si>
  <si>
    <t>Tika uzsāktas un turpinās sekojošas aktivitātes: 
0. posmā: 
- izstrādāts sistēmas arhitektūras apraksts; 
- izstrādāts sistēmas projektējuma apraksts; 
- precizēts Tīmekļa pakalpju apraksts; 
- izstrādāts projekta pārvaldības plāns; 
- izstrādāts sistēmas izstrādes un ieviešanas plāns.
1. posmā:
- veikta Pircēja/iestādes biznesa procesu sistēmanalīze un izstrāde;
- veikta Juridiskā departamenta biznesa procesu sistēmanalīze un izstrāde;
- veikta Kontroles departamenta biznesa procesu sistēmanalīze; 
- nodrošināta Administratīvo sodu departamenta biznesa procesu sistēmanalīze;
- nodrošināta datu glabātuves sistēmanalīze.
2.1. posmā:
- nodrošināta Kontroles departamenta biznesa procesu izstrāde;
- nodrošināta Administratīvo sodu departamenta biznesa procesu izstrāde;
- veikta lietotāju pārvaldības sistēmanalīze un izstrāde;
- uzsākta Informācijas departamenta biznesa procesu sistēmanalīze;
- uzsākta metodoloģijas izstrāde datu analītikas rīka rādītājiem;
- nodrošināta pasūtītāju reitinga rīka sistēmanalīze un metodoloģijas pārskatīšana un uzsākta izstrāde;
- nodrošināta sodīto personu reģistra izstrāde un pieejamība Pircēja/iestādes darba vietā;
- uzsākta publiskās vides sistēmanalīze un izstrāde.</t>
  </si>
  <si>
    <t>The following activities have been initiated and will continue:
stage 0:
- a description of the architecture of the system has been developed;
- a description of the design of the system has been developed;
- the description of the Web services has been specified;
- a project management plan has been drawn up;
- a system development and implementation plan has been developed.
stage 1:
- a system analysis and development of the buyer/institution's business processes;
- a system analysis and development of the business processes of Legal department;
- a system analysis of the business processes of Control department has been performed;
- a system analysis of the business processes of Administrative punishment department has been performed;
- a system analysis of the data storage facility has been performed.
stage 2.1:
- the business processes of Control department has been developed;
- the business processes of Administrative punishment department has been developed;
- a system analysis and development of the user management;
- a system analysis of the business processes of Information department has been initiated;
- the development of methodology for the metrics of data analytics tool has been initiated;
- a system analysis of the buyer rating tool and the review of it's methodology has been performed, and the development of the tool has been initiated;
- the register of punished persons has been developed and made available in the buyer/institution's workplace;
- a system analysis and development of the system's public environment has been initiated.</t>
  </si>
  <si>
    <t>REPowerEU</t>
  </si>
  <si>
    <t>7.1.1</t>
  </si>
  <si>
    <t>LV-C[C7]-R[7-1-r-]-M[215]</t>
  </si>
  <si>
    <t>Energokopienu reģistrēšanas un darbības noteikumi</t>
  </si>
  <si>
    <t>Spēkā stājušies Ministru kabineta noteikumi, kas paredz:
- energokopienu reģistrācijas un darbības nosacījumus un kārtību;
- pienākumu pašvaldībām, kuras darbojas kopienās, daļu no kopienā saražotās elektroenerģijas daudzuma vai no tā iegūtā labuma novirzīt mazaizsargātām sabiedrības grupām;
– pienākumu elektroenerģijas tirgotājiem ieviest vismaz vienu produktu elektroenerģijas iegādei no energokopienām</t>
  </si>
  <si>
    <t>Klimata un enerģētikas ministrija</t>
  </si>
  <si>
    <t>Attiecīgā tiesību akta stāšanās spēkā</t>
  </si>
  <si>
    <t>Regulations of Cabinet of Ministers for registering and operating energy communities are under development. They are planned to be submitted for public consultation within the next month.</t>
  </si>
  <si>
    <t>Energokopienu reģistrēšanas un darbības noteikumu sākotnējais projekts paredz iekļaut nosacījumus, kas:
- paredz energokopienu reģistrācijas un darbības nosacījumus un procedūras;
- ievieš pienākumu pašvaldībām daļu no energokopienā saražotās elektroenerģijas vai no tās gūtā ekonomiskā labuma novirzīt neaizsargātām sabiedrības grupām;
- ievieš pienākumu elektroenerģijas tirgotājiem piedāvāt vismaz vienu produktu elektroenerģijas iegādei no energokopienām.</t>
  </si>
  <si>
    <t>Draft regulations of Cabinet of Ministers for registering and operating energy communities include:
- conditions and procedures for registering and operating energy communities; 
- introduce the obligation for municipalities to direct a part of the amount of electricity produced in the energy community, or the economic benefit obtained from it, to vulnerable groups of society; 
- introduce the obligation for electricity traders to offer at least one product for the purchase of electricity from energy communities.</t>
  </si>
  <si>
    <t>LV-C[C7]-R[7-1-r-]-M[216]</t>
  </si>
  <si>
    <t>Grozījumi elektroenerģijas tirdzniecības un lietošanas noteikumos, kas paredz neto norēķinu sistēmas darbību</t>
  </si>
  <si>
    <t>Stājas spēkā grozījumi elektroenerģijas tirdzniecības un lietošanas noteikumos, kas paredz neto norēķinu sistēmas darbības kārtību, un paredz:
- nosacījumu, ka enerģijas koplietošana ir iespējama ārpus daudzdzīvokļu ēkas, neveidojot enerģijas kopienu;
- iespēju viena elektroenerģijas lietotāja objektā saražoto elektroenerģiju izmantot citā tā paša lietotāja objektā neatkarīgi no objektu atrašanās vietas. Vienīgie ierobežojumi var būt, ka i) iekārtas atrodas Latvijas Republikas teritorijā un ii) ir pieslēgtas vienam un tam pašam elektroenerģijas sadales sistēmas operatoram;
- pienākumu elektroenerģijas tirgotājiem ieviest vismaz vienu produktu elektroenerģijas iegādei no mikroģeneratoru īpašniekiem, kuri vēlas darboties neto norēķinu sistēmā.</t>
  </si>
  <si>
    <t>Stājušies spēkā grozījumi elektroenerģijas tirdzniecības un lietošanas noteikumos, kas ietver:
- nosacījumu, ka enerģijas koplietošana ir iespējama ārpus daudzdzīvokļu ēkas, bez nepieciešamības veidot un reģistrēt energokopienu (tiekai viena lietotāja līmenī);
- iespēju izmantot vienā lietotāja objektā saražoto elektoroenerģiju tā paša lietotāja citā objektā, neatkarīgi no iekārtu atrašanās vietas. Vienīgie ierobežojumi ir tādi, ka iekārtām i) ir jāatrodas Latvijas Republikas teritorijā un ii) jābūt pieslēgtām Latvijas Republikā esošajai elektroenerģijas pārvades un sadales sistēmai;
- pienākumu elektroenerģijas tirgotājiem ieviest vismaz vienu produktu elektroenerģijas iegādei no lietotājiem, kas darbojas neto norēķinu sistēmā.</t>
  </si>
  <si>
    <t>Ministru kabients ir apstipirnājis grozījumus elektroenerģijas tirdzniecības un lietošanas noteikumos, kas nosaka neto norēķinu sistēmas darbību.</t>
  </si>
  <si>
    <t>7.1.1.1.i</t>
  </si>
  <si>
    <t>LV-C[C7]-I[7-2-i-]-M[219]</t>
  </si>
  <si>
    <t>Izveidots tiesiskais regulējums</t>
  </si>
  <si>
    <t>Spēkā stājušies investīciju regulējošie Ministru kabineta noteikumi, kas paredz investīciju veikšanu enerģiju uzkrājošo vienību uzstādīšanā</t>
  </si>
  <si>
    <t>Tiesību normas, kas norāda uz minēto noteikumu stāšanos spēkā</t>
  </si>
  <si>
    <t>7.1.1.2.i</t>
  </si>
  <si>
    <t>LV-C[C7]-I[7-3-i-]-M[223]</t>
  </si>
  <si>
    <t>Spēkā stājušies investīciju regulējošie Ministru kabineta noteikumi, kas paredz investīciju veikšanu elektroenerģijas pārvades un sadales tīklu atjaunošanā, transformatoru un apakšstaciju būvniecībā un atjaunošanā, elektroenerģijas pārvades un sadales sistēmas drošības līmeņa paaugstināšanāun viedajā vadībā</t>
  </si>
  <si>
    <t>7.1.1.3.i</t>
  </si>
  <si>
    <t>LV-C[C7]-I[7-4-i-]-M[229]</t>
  </si>
  <si>
    <t>Spēkā stājušies investīciju regulējošie Ministru kabineta noteikumi, paredzot nosacījumus biometāna ievades punkta būvniecībai un IT risinājuma iegādei ievades punkta vadībai</t>
  </si>
  <si>
    <t>Atveseļošanas fonda atskaites punkti un mērķi, kas ziņojami EK pusgada ziņojumā līdz 2024. gada 15. oktobrim</t>
  </si>
  <si>
    <t>Jomas nosaukums</t>
  </si>
  <si>
    <t>Rādītāja CID kods</t>
  </si>
  <si>
    <t>Rādītāja nosaukums</t>
  </si>
  <si>
    <t>Rādītāja apraksts</t>
  </si>
  <si>
    <t>Rādītāja statuss</t>
  </si>
  <si>
    <t>Rādītāja veids</t>
  </si>
  <si>
    <t>Sākotnējā mērķa datums</t>
  </si>
  <si>
    <t>MPEK atsauce</t>
  </si>
  <si>
    <t>Sasniedzamā teksta vērtība</t>
  </si>
  <si>
    <t>Sasniedzamais rezultāts</t>
  </si>
  <si>
    <t xml:space="preserve"> Aktuālā teksta vērtība</t>
  </si>
  <si>
    <t>Aktuālā teksta vērtība angliski</t>
  </si>
  <si>
    <t>Aktuālā rādītāju skaitliskā vērtība</t>
  </si>
  <si>
    <t>Aktuālās vērtības pamatojums</t>
  </si>
  <si>
    <t>Aktuālās vērtības pamatojums angliski</t>
  </si>
  <si>
    <t>Ziņa MK pusgada ziņojumam</t>
  </si>
  <si>
    <t>Rādītāja pabeigšanas datums</t>
  </si>
  <si>
    <t>Rādītāja kods</t>
  </si>
  <si>
    <t>Mācības tika nodrošinātas 64 (mērķis bija 50) darbiniekiem sekojošās speciālistu grupās:
a.	Muitas procesu riskošanas speciālistiem – kopā 21 darbiniekam divās grupās. Apmācības tika novadītas 2024.gada 18. un 19. janvārī. Kopējais apmācību apjoms – 16 stundas. Apmācību procesa sagatavošana un novadīšana ietvēra: 1. Apmācību materiālu izstrādi, sagatavošanu mācību procesam, kas ietver apmācību vides konfigurāciju; 2. Apmācību novadīšanu; 3. E-apmācību materiālu izstrādi to tālākai citu iesaistīto darbinieku apmācībai. Speciālisti apguvuši risku analīzes sistēmas, kas ir specifiskas muitas procesiem. Apmācības ietver teorētisko daļu un praktiskās nodarbības, kas balstītas uz reāliem muitas procesiem apmācību vidē. Darbinieki apguvuši sistēmu gala lietotāju iemaņas, kā arī sistēmas parametrizēšanas jeb administrēšanas elementus;
b.	Nodokļu nomaksas veicināšanas procesa riskošanas speciālistiem – kopā 43 darbiniekiem. Apmācības tika novadītas 4.,5.,10.,11. jūnijā. Kopējais apmācību apjoms 36 stundas. Apmācību procesa sagatavošana un novadīšana ietvēra: 1. Apmācību materiālu izstrādi, sagatavošanu mācību procesam, kas ietver apmācību vides konfigurāciju; 2. Apmācību novadīšanu; 3. E-apmācību materiālu izstrādi to tālākai citu iesaistīto darbinieku apmācībai. Apmācības  ietver teorētisko daļu un praktiskās nodarbības, kas balstītas uz reāliem nodokļu nomaksas veicināšanas procesiem apmācību vidē. Darbinieki apguvuši sistēmu gala lietotāju iemaņas, kā arī sistēmas parametrizēšanas jeb administrēšanas elementus.</t>
  </si>
  <si>
    <t>Rādītājs CID kods</t>
  </si>
  <si>
    <t>1.1.1.1.i</t>
  </si>
  <si>
    <t>3.1</t>
  </si>
  <si>
    <t>LV-C[C1]-I[1-1-1-1-i-]-MON[3.1]</t>
  </si>
  <si>
    <t>Ir parakstīti visi iepirkuma līgumi par to kopējo dzelzceļa posmu garumu, kas izveidojami/atjaunojami saskaņā ar pasākumu Nr. 1.1.1.1.i.</t>
  </si>
  <si>
    <t>Līgumi ir parakstīti</t>
  </si>
  <si>
    <t>28.02.2024. ir noslēgts  līgums „Dzelzceļa elektrificētā tīkla modernizācija un attīstība: būvniecība”.
29.02.2024 ir noslēgts  līgums „Dzelzceļa elektrificētā tīkla modernizācija un attīstība: būvuzraudzība”.</t>
  </si>
  <si>
    <t>On 28.02.2024. the contract "Modernization and development of the electrified railway network: construction" was signed.
On 29.02.2024. the contract "Modernization and development of the electrified railway network: construction supervision" was signed.</t>
  </si>
  <si>
    <t>Rādītājs: "Ir parakstīti visi iepirkuma līgumi par to kopējo dzelzceļa posmu garumu, kas izveidojami/atjaunojami saskaņā ar pasākumu Nr. 1.1.1.1.i." ir izpildīts:
28.02.2024. ir noslēgts  līgums „Dzelzceļa elektrificētā tīkla modernizācija un attīstība: būvniecība”. 29.02.2024 ir noslēgts  līgums „Dzelzceļa elektrificētā tīkla modernizācija un attīstība: būvuzraudzība”.</t>
  </si>
  <si>
    <t>4.1</t>
  </si>
  <si>
    <t>LV-C[C1]-I[1-1-1-1-i-]-MON[4.1]</t>
  </si>
  <si>
    <t>Visi iepirkuma līgumi par vilcienu uzlādes infrastruktūras izbūvi 1.1.1.1.i pasākuma ietvaros ir parakstīti</t>
  </si>
  <si>
    <t>8.1</t>
  </si>
  <si>
    <t>LV-C[C1]-I[1-2-1-1-i-I-]-MON[8.1]</t>
  </si>
  <si>
    <t>Apstiprināti projekti par vismaz 20 048 700 EUR</t>
  </si>
  <si>
    <t>11.1</t>
  </si>
  <si>
    <t>LV-C[C1]-I[1-2-1-2-i-]-MON[11.1]</t>
  </si>
  <si>
    <t>Apstiprināti projekti par vismaz plānoto SEG emisiju ietaupījumu</t>
  </si>
  <si>
    <t>1.2.1.2.i.1. pasākuma ietvaros norisinājušās 7 atlases kārtas un noslēgts 151 atbalsta līgums. Nākamās projektu atlases kārtas plānotas 2024. gada rudenī. Plānotā SEG emisiju ietaupījuma vērtība uz 30.06.2024. ir 5 956.79.</t>
  </si>
  <si>
    <t>Within the framework of 1.2.1.2.i.1. investment 7 selection rounds have taken place and 151 support contracts have been concluded. The next rounds of project selection are planned for autumn 2024. The estimated GHG emission savings value on 30.06.2024. is 5 956.79.</t>
  </si>
  <si>
    <t>12.1</t>
  </si>
  <si>
    <t>LV-C[C1]-I[1-2-1-2-i-]-MON[12.1]</t>
  </si>
  <si>
    <t>Apstiprināti projekti par vismaz 20 000 000 EUR</t>
  </si>
  <si>
    <t>1.2.1.2.i.1. pasākuma ietvaros norisinājušās 7 atlases kārtas, ir noslēgts 151 atbalsta līgums 58 694 689.95 EUR apmērā. Nākamās projektu atlases kārtas plānotas 2024. gada rudenī.
1.2.1.2.i.2. pasākums: Apstiprināti MK 09.01.2024 noteikumi Nr.33, ar kuriem tiks piešķirts atbalsts zaļu inovatīvu produktu izstrādei. 06.02.2024 Izsludināta finansējuma saņēmēju atlases, projektu iesniegumu termiņš 04.04.2024. Sadarbības partneru atlases varētu tikt organizēta pēc finansējuma saņēmēju atlases - 2024.gada jūnijā. Uzraudzības rādītājs 12.1 netiek iekļauts MKN Nr.33.</t>
  </si>
  <si>
    <t>For 1.2.1.2.i.1. investment 7 selection rounds have taken place and 151 support contracts in total amount of EUR 58 694 689.95 have been concluded. The next selection rounds are planned in autumn 2024.
Approved Cabinet of Ministers 09.01.2024 Regulations No. 33, which will provide support for the development of green innovative products. 06.02.2024 selection of funding recipients was announced, project submissions deadline - 04.04.2024. The selection of cooperation partners could be organized after the selection of the beneficiaries - in June 2024. Monitoring indicator 12.1 has not been included in the Cabinet of Ministers Regulations No. 33.</t>
  </si>
  <si>
    <t>1.2.1.2.i.1. pasākuma ietvaros norisinājušās 7 atlases kārtas, ir noslēgts 151 atbalsta līgums 58 694 689.95 EUR apmērā. Nākamās projektu atlases kārtas plānotas 2024. gada rudenī.
Apstiprināti MK 09.01.2024 noteikumi Nr.33, ar kuriem tiks piešķirts atbalsts zaļu inovatīvu produktu izstrādei. 06.02.2024 Izsludināta finansējuma saņēmēju atlases, projektu iesniegumu termiņš 04.04.2024. Sadarbības partneru atlases varētu tikt organizēta pēc finansējuma saņēmēju atlases - 2024.gada jūnijā. Uzraudzības rādītājs 12.1 netiek iekļauts MKN Nr.33.</t>
  </si>
  <si>
    <t>14.1</t>
  </si>
  <si>
    <t>LV-C[C1]-I[1-2-1-3-i-I-]-MON[14.1]</t>
  </si>
  <si>
    <t>Līgumu slēgšanas tiesību piešķiršana energoefektivitātes uzlabošanas projektu īstenošanai pašvaldību ēkās un infrastruktūrā vismaz 15 000 000 EUR apmērā</t>
  </si>
  <si>
    <t>Līdz 2023. gada 31. decembrim atklātā projektu iesniegumu konkursā 26 projektiem 15 717 764 EUR apmērā tika piešķirtas līgumu slēgšanas tiesības energoefektivitātes uzlabošanas projektu īstenošanai pašvaldību ēkās un infrastruktūrā.</t>
  </si>
  <si>
    <t>Until 31 December 2023, 26 projects were awarded the right to conclude contracts to implement energy efficiency improvement projects in local government buildings and infrastructure for an amount of EUR 15 717 764 under an open selection for project submissions.</t>
  </si>
  <si>
    <t>17.1</t>
  </si>
  <si>
    <t>LV-C[C1]-I[1-2-1-4-i-I-]-MON[17.1]</t>
  </si>
  <si>
    <t>Paziņojums par līgumu slēgšanas tiesību piešķiršanu vismaz 8 384 600 EUR apmērā</t>
  </si>
  <si>
    <t>21.1</t>
  </si>
  <si>
    <t>LV-C[C1]-I[1-2-1-5-i-]-MON[21.1]</t>
  </si>
  <si>
    <t>Tiesiskā regulējuma koncepcijas dokuments</t>
  </si>
  <si>
    <t>Koncepcijas dokuments tiesiskajam regulējumam, ar ko nodrošina no AER saražotās elektroenerģijas pārvadi uz tīkliem (tostarp mežu un citas valsts zemes izmantošanu vēja enerģijas ražošanai) un veicina vēja enerģijas infrastruktūras attīstību, atspoguļojot rezultātu, kas gūts politiskās diskusijās ar dažādām ieinteresētajām personām.</t>
  </si>
  <si>
    <t>Ministru kabinets 2022. gada 22. februārī konceptuāli atbalstīja Ekonomikas ministrijas priekšlikumu veidot jaunus stratēģiskas nozīmes vēja enerģijas parkus uz valsts īpašumā esošas zemes, uzticot šī projekta izpildi AS "Latvenergo" un AS "Latvijas valsts meži" dibinātajam kopuzņēmumam un 2022. gada 21. jūnija Ministru kabineta sēdē nolēma sniegt atļauju akciju sabiedrībai "Latvenergo" un akciju sabiedrībai "Latvijas valsts meži" kopuzņēmuma dibināšanai, lai stiprinātu Latvijas enerģētisko drošību un neatkarību un izveidotu stratēģiskas nozīmes lielas jaudas vēja enerģijas parkus. 2022. gada 22. jūlijā Uzņēmumu reģistra komercreģistrā ir reģistrēts AS "Latvenergo" un AS "Latvijas valsts meži" kopuzņēmums vēja parku attīstībai SIA "Latvijas vēja parki" ar vispārējo stratēģisko mērķi - īstenot stratēģiski svarīgu vēja parku projektus Latvijas Nacionālajā enerģētikas un klimata plānā 2021.–2030. gadam iekļauto mērķu sasniegšanai un turpmākai virzībai uz klimatneitralitātes sasniegšanu, veicinot enerģētiskās neatkarības nodrošināšanu. 2022. gada 14. jūnijā Ministru kabinets konceptuāli atbalstīja informatīvo ziņojumu "Par sauszemes vēja parku turpmāko attīstību valstī", kas paredz tiesiskā regulējuma izstrādi. 2023. gada 22. jūnijā stājās spēkā grozījumi  Ministru kabineta 2018. gada 19. jūnija noteikumos Nr. 350 "Publiskas personas zemes nomas un apbūves tiesības noteikumi", kas paredz kārtību, kādā publiskas personas zeme tiek nodota par atlīdzību vēja elektroenerģijas parka moduļu izbūvei.</t>
  </si>
  <si>
    <t>On February 22, 2022, the Cabinet of Ministers conceptually supported the proposal of the Ministry of Economics to build new wind energy parks of strategic importance on state-owned land, entrusting the implementation of this project to the joint venture founded by AS "Latvenergo" and AS "Latvijas valsts meži" and on June 21, 2022 the Cabinet of Ministers decided to grant permission to the AS "Latvenergo" and AS "Latvijas valsts meži" to establish a joint venture in order to strengthen Latvia's energy security and independence and to build wind energy parks of strategic importance. On July 22, 2022, the joint venture of AS "Latvenergo" and AS "Latvijas valsts meži" for the development of wind farms, SIA "Latvijas vēja parki" was registered in the commercial register of the Enterprise Register with the general strategic goal of implementing strategically important wind farm projects in the Latvian National Energy and Climate Plan 2021.–2030. for the achievement of the goals included in the year and further progress towards achieving climate neutrality, promoting the provision of energy independence. On June 14, 2022, the Cabinet of Ministers conceptually supported the informative report "On the further development of onshore wind farms in the country", which provides for the development of legal regulation. On June 22, 2023, amendments to Cabinet Regulation No. 350 of June 19, 2018 ''Rules on land rental and building rights of a public person" have entered into force, which lays down the procedures for the transfer of land by a public person for remuneration for the construction of wind electricity park modules.</t>
  </si>
  <si>
    <t>2023. gada 22. jūnijā stājās spēkā grozījumi Ministru kabineta 2018. gada 19. jūnija noteikumos Nr. 350 "Publiskas personas zemes nomas un apbūves tiesības noteikumi", kas paredz kārtību, kādā publiskas personas zeme tiek nodota par atlīdzību vēja elektroenerģijas parka moduļu izbūvei.</t>
  </si>
  <si>
    <t>On June 22, 2023, amendments to Cabinet Regulation No. 350 of June 19, 2018 ''Rules on land rental and building rights of a public person" have entered into force, which lays down the procedures for the transfer of land by a public person for remuneration for the construction of wind electricity park modules.</t>
  </si>
  <si>
    <t>24.1</t>
  </si>
  <si>
    <t>LV-C[C1]-R[1-3-1-r-]-MON[24.1]</t>
  </si>
  <si>
    <t>Savvaļas ugunsgrēku kopējā ugunsplatība 5 gadu laikposmā (2020.–2022. gads)</t>
  </si>
  <si>
    <t>Vidējā vērtība laika periodā no 2020. gada līdz 2022. gadam tika sasniegta, pateicoties Katastrofu riska pārvaldības sistēmas reformas īstenošanas uzsākšanai.</t>
  </si>
  <si>
    <t>The average value in the time period from 2020 to 2022 was reached due to the start of the implementation of the reform of the Disaster Risk Management System.</t>
  </si>
  <si>
    <t>Uzsākot katastrofu riska pārvaldības sistēmas reformas īstenošanu, 3 gadu periodā ir sasniegts vidējais rādītājs 1430,57 ha, kas pārsniedz sasniedzamo skaitlisko vērtību.</t>
  </si>
  <si>
    <t>1.3.1.1.i</t>
  </si>
  <si>
    <t>23.1</t>
  </si>
  <si>
    <t>LV-C[C1]-I[1-3-1-1-i-]-MON[23.1]</t>
  </si>
  <si>
    <t>To iesniegto projektu skaits, kas paredz katastrofu pārvaldības un ārkārtas reaģēšanas centru ar gandrīz nulles enerģijas patēriņu būvniecību</t>
  </si>
  <si>
    <t>Iesniegts 1 projekta iesniegums, kuru īstenojot, bija paredzēts sasniegt 8 katastrofu pārvaldības un ārkārtas reaģēšanas centrus ar gandrīz nulles enerģijas patēriņu būvniecību (t.sk. kopā tiktu izstrādāti 8 būvprojekti).
Rezultātā noslēgti 9 “projektē-būvē” līgumi, kuru ietvaros tiks izstrādāti 9 būvprojekti un uzcelti 9 katastrofu pārvaldības centri ar gandrīz nulles enerģijas patēriņu.</t>
  </si>
  <si>
    <t>1 project submission was submitted, the implementation of which was expected to achieve the construction of 8 disaster management and emergency response centers with almost zero energy consumption (including a total of 8 construction projects would be developed).
As a result, 9 "design-build" contracts have been concluded, within the framework of which 9 construction projects will be developed and 9 disaster management centers with almost zero energy consumption will be built.</t>
  </si>
  <si>
    <t>45.1</t>
  </si>
  <si>
    <t>LV-C[C2]-I[2-2-1-2-i-]-MON[45.1]</t>
  </si>
  <si>
    <t>To uzņēmumu skaits, kam sniegts atbalsts, lai digitalizētu komercdarbības procesus, un kam pēc granta saņemšanas un projekta īstenošanas uzlabojās digitālā brieduma testa rezultāts, salīdzinot ar iepriekšējo testa rezultātu</t>
  </si>
  <si>
    <t>50.2</t>
  </si>
  <si>
    <t>LV-C[C2]-I[2-2-1-4-i-]-MON[50.2]</t>
  </si>
  <si>
    <t>2.3.1.1.i</t>
  </si>
  <si>
    <t>62.1</t>
  </si>
  <si>
    <t>LV-C[C2]-I[2-3-1-1-i-]-MON[62.1]</t>
  </si>
  <si>
    <t>Izstrādāto studiju moduļu skaits</t>
  </si>
  <si>
    <t>Ir izstrādāti 14 studiju moduļi.</t>
  </si>
  <si>
    <t>14 study modules have been developed.</t>
  </si>
  <si>
    <t>101.1</t>
  </si>
  <si>
    <t>LV-C[C3]-I[3-1-1-4-i-]-MON[101.1]</t>
  </si>
  <si>
    <t>107.1</t>
  </si>
  <si>
    <t>LV-C[C3]-I[3-1-1-6-i-]-MON[107.1]</t>
  </si>
  <si>
    <t>Ir izraudzīti galasaņēmēji</t>
  </si>
  <si>
    <t>Galasaņēmēju saraksts ir apstiprināts</t>
  </si>
  <si>
    <t>21.11.2022. izsludināta projektu iesniegumu atlase. Projektu iesniegumu iesniegšanas termiņš 28.02.2023., projektu iesniegumu vērtēšana no 01.03.2023.-31.03.2023. Pēc projektu iesniegumu izvērtēšanas noslēgti 12 līgumi par projektu īstenošanu. Ievērojot, ka atlases ietvaros netika apgūts viss investīcijai pieejamais AF finansējums, 28.03.2023. tika izsludināts papildu uzsaukums ar projektu iesniegšanas termiņu 28.06.2023., kurā tika iesniegti pieci projektu iesniegumi, kas ir izvērtēti, apstiprināti un noslēgti līgumi par projektu īstenošanu. Kopumā pēc visu projektu iesniegumu izvērtēšanas noslēgti 17 līgumi par projektu īstenošanu.</t>
  </si>
  <si>
    <t>On 21.11.2022 the selection of project applications was announced. The deadline for submitting project applications was 28.02.2023 and the evaluation of project applications took place from 01.03.2023 to 31.03.2023. After the evaluation of project submissions 12 contracts for project implementation were concluded. Considering that all of the available RRF funding for the 3.1.1.6.i. investment was not acquired within the project selection, an additional call for projects was announced on 28.03.2023 with project submission deadline - 28.06.2023, in which five project applications where submitted, evaluated and contracts on the implementation of projects concluded. After the evaluation of all project applications, in total 17 contracts for the project implementation were concluded.</t>
  </si>
  <si>
    <t>Ar 21.11.2022.publikāciju Nr.2022/225.PD1 oficiālajā izdevumā "Latvijas Vēstnesis" tika izsludināta projektu iesniegumu atlase, nosakot projektu iesniegšanas termiņu no 21.11.2022.-28.02.2023 un projektu iesniegumu vērtēšanas termiņu no 01.03.2023.-31.03.2023. Pēc projektu iesniegumu izvērtēšanas noslēgti 12 līgumi par projektu īstenošanu (apstiprināto projektu saraksts pieejams: https://www.cfla.gov.lv/lv/3116i-pasvaldibu-funkciju-istenosanai-un-pakalpojumu-sniegsanai-nepieciesamo-bezemisiju-transportlidzeklu-iegade#apstiprinatie-projektu-iesniegumi. Ar 28.03.2023.publikāciju Nr.2023/62.PD3 oficiālajā izdevumā "Latvijas Vēstnesis" 28.03.2023. tika izsludināts projektu iesniegumu iesniegšanas papildu uzsaukums ar projektu iesniegšanas termiņu 28.06.2023., kurā tika iesniegti pieci projektu iesniegumi, kas ir izvērtēti, apstiprināti un noslēgti līgumi par projektu īstenošanu (apstiprināto projektu saraksts pieejams: https://www.cfla.gov.lv/lv/3116i-u2). Kopumā pēc visu projektu iesniegumu izvērtēšanas noslēgti 17 līgumi par projektu īstenošanu. Līgumi par projektu īstenošanu noslēgti no 21.04.2023. - 12.09.2023. uzraudzības rādītājam noteiktajā termiņā.
Ņemot vērā iepriekš minēto, uzraudzības rādītāja (Nr. 107.1) izpilde ir sasniegta atbilstoši laika grafikam.</t>
  </si>
  <si>
    <t>With publication No. 2022/225.PD1 of November 21, 2022 in the official Journal "Latvijas Vēstnesis" the call for project submissions was announced, setting the period for submitting projects from 21.11.2022 to 28.02.2023 and the deadline for evaluating project submission from 01.03.2023.-31.03.2023. After the evaluation of project submissions, 12 contracts for project implementation were concluded (list of confirmed projects available: https://www.cfla.gov.lv/lv/3116i-pasvaldibu-funkciju-istenosanai-un-pakalpojumu-sniegsanai-nepieciesamo-bezemisiju-transportlidzeklu-iegade#apstiprinatie-projektu-iesniegumi).  With publication No. 2023/62.PD3 of March 28, 2023 in the official Journal "Latvijas Vēstnesis" an additional call for projects was announced on 28.03.2023 with project submission deadline - 28.06.2023, in which five project applications have been submitted, evaluated and contracts on the implementation of projects concluded (list of confirmed projects available: https://www.cfla.gov.lv/lv/3116i-u2). After the evaluation of all project applications, in total 17 contracts for the project implementation were concluded. Contracts for project implementation concluded from 21.04.2023 to 12.09.2023 in the set deadline for the interim step.
Considering the above stated, the implementation of the interim step (No. 107.1) is achieved according to the schedule.</t>
  </si>
  <si>
    <t>Pēc  projektu iesniegumu atlases noslēgšanās (28.02.2023.) un projektu iesniegumu izvērtēšanas tika noslēgti 12 līgumi par projektu īstenošanu. Ievērojot, ka atlases ietvaros netika apgūts viss investīcijai pieejamais Atveseļošanas fonda finansējums, tika izsludināts papildu uzsaukums ar projektu iesniegšanas termiņu 28.06.2023., kurā tika iesniegti pieci projektu iesniegumi. Kopumā pēc visu projektu iesniegumu izvērtēšanas atlases ietvaros noslēgti 17 līgumi par projektu īstenošanu.</t>
  </si>
  <si>
    <t>126.1</t>
  </si>
  <si>
    <t>LV-C[C3]-I[3-1-2-4-i-]-MON[126.1]</t>
  </si>
  <si>
    <t>Ekspertu grupa ir izstrādājusi jaunu metodiku saistībā ar kompetenču centru</t>
  </si>
  <si>
    <t>Ekspertu grupa pieņem metodiku</t>
  </si>
  <si>
    <t>Izstrādātā metodika un kompetenču attīstības programma saskaņota Sociālās integrācijas valsts aģentūras Konsultatīvās padomes  29.06.2023. sēdē.</t>
  </si>
  <si>
    <t>The developed methodology and the competence development programme were agreed at the meeting of the Advisory Board of the State Agency for Social Integration (SIVA) on 29.06.2023.</t>
  </si>
  <si>
    <t>27.07.2022. tika noslēgts iepirkuma līgums “Par metodikas un izglītības programmu izstrādi” ar SIA "AC Konsultācijas" un uzsākta līguma izpilde. Atbilstoši līguma izpildes laika grafikam, 22.09.2022.  Sociālās integrācijas valsts aģentūrā iesniegts nodevums par sākotnējās jomas izpēti un  16.12.2022. nodevums par metodiskā satura projektu. Izstrādātā metodika un kompetenču attīstības programma saskaņota Sociālās integrācijas valsts aģentūras Konsultatīvās padomes  29.06.2023. sēdē (protokols Nr.1-22/2). 30.06.2023. parakstīts pakalpojuma pieņemšanas-nodošanas akts ar SIA "AC Konsultācijas". Līdz 30.11.2023. notika Sociālās integrācijas valsts aģentūras darbinieku mācības metodikas lietošanā, ko veica pakalpojuma sniedzējs “AC Konsultācijas”.  27.11.-01.12.2023. uzsāktas neformālo aprūpētāju mācības (kompetenču attīstības programmas (moduļi) pilots), pirmā neformālo aprūpētāju grupa (5 personas).</t>
  </si>
  <si>
    <t>Procurement contract on the development of methodology and educational programs has been concluded with AC Konsultācijas Ltd. on 27.07.2022., and the implementation of the contract started. The development of methodology is according to the time schedule for the execution of the contract: a submission on the study of the initial area was submitted on 22.09.2022., and the assignment on the methodological content project was submitted on 16.12.2022. The developed methodology and the competence development programme were agreed at the meeting of the Advisory Board of the State Agency for Social Integration (SIVA) on 29.06.2023. (meetings protocol No 1-22/2). Until 30.11.2023, training in the use of the methodology for the staff of the State Agency for Social Integration was provided by the service provider "AC Konsultācijas" Ltd. 27.11.-01.12.2023, training of informal carers (pilot of the Competence Development Programm (modules)), first group of informal carers (5 persons) was launched.</t>
  </si>
  <si>
    <t>129.1</t>
  </si>
  <si>
    <t>LV-C[C3]-I[3-1-2-5-i-]-MON[129.1]</t>
  </si>
  <si>
    <t>133.2</t>
  </si>
  <si>
    <t>LV-C[C4]-R[4-1-1-r-]-MON[133.2]</t>
  </si>
  <si>
    <t>Visam cilvēku genomam veikto sekvencēšanas testu skaits</t>
  </si>
  <si>
    <t>Notiek darbs pie uzraudzības rādītāja sasniegšanas. Rādītāja izpilde kavējas, jo rekomendācijas sekvencēšanas procesa parametriem bija pieejamas tikai 2023.gada maijā, līdz ar to pilna genoma sekvencēšanu varēja uzsākt tikai 2023.gada maijā, kā arī ierobežotas laboratorijas kapacitātes dēļ mēnesī iespējams veikt ap 200 genoma paraugu pilna genoma sekvencēšanu. Rādītāju plānots sasniegt līdz 2024.gada decembrim.</t>
  </si>
  <si>
    <t>Work is ongoing on the achievement of the monitoring indicator. The implementation of the indicator is delayed because the recommendations for the parameters of the sequencing process were available only in May 2023, therefore the full genome sequencing could only be started in May 2023. As well as due to limited laboratory capacity, it is possible to perform full genome sequencing of around 200 genome samples per month. The indicator is planned to be reached by December 2024.</t>
  </si>
  <si>
    <t>139.1</t>
  </si>
  <si>
    <t>LV-C[C4]-I[4-1-1-2-i-]-MON[139.1]</t>
  </si>
  <si>
    <t>Budžeta izpildes panākšana, ko mēra kā kopējo iepirkumu projektos, ar kuriem uzlabo universitāšu un reģionālo slimnīcu infrastruktūru un kuri sasniedz vismaz 40 000 000 EUR no kopējā budžeta 149 500 000 EUR apmērā</t>
  </si>
  <si>
    <t>Rādītāja izpilde kavējas, jo lielāko daļu finansiāli  ietilpīgāko iepirkumu līgumu plānots noslēgt 2024.gada otrajā pusē, līdz ar to rādītājs netika sasniegts līdz 2024.gada beigām, uzraudzības rādītāju plānots sasniegt līdz 2024.gada IV cet. beigām.</t>
  </si>
  <si>
    <t>The implementation of the indicator is delayed, as most of the most financially intensive procurement contracts are planned to be concluded in the second half of 2024, thus the indicator was not reached by the end of 2023, the monitoring indicator is planned to be reached by the end of the 2024 Q4.</t>
  </si>
  <si>
    <t>Uz 2024.g. 2.cet. rādītājs, kas mēra kopējo progresu attiecībā uz noslēgto iepirkumu līgumu apjomu projektos, kuru ietvaros uzlabo universitāšu un reģionālo slimnīcu infrastruktūru ir sasniegts ~72% apmērā (Atbilstoši CFLA sniegtajai informācijai, uz 16.07.2024. uzraudzības rādītāju vērtība ir 28.81. milj.EUR). Projektu īstenošana šobrīd ir aktīvajā fāzē, tiek gatavota dokumentācija iepirkumu veikšanai un līgumu slēgšanai. Plānots, ka līdz 2024.g. 4.cet. tiks sasniegta rādītāja izpilde.</t>
  </si>
  <si>
    <t>141.3</t>
  </si>
  <si>
    <t>LV-C[C4]-I[4-1-1-3-i-]-MON[141.3]</t>
  </si>
  <si>
    <t>Budžeta izpildes panākšana, ko mēra kā kopējo iepirkumu projektos, ar kuriem uzlabo sekundāro ambulatoro pakalpojumu sniedzēju infrastruktūru un kuri sasniedz vismaz 2 550 000 EUR no kopējā budžeta 8 500 000 EUR apmērā</t>
  </si>
  <si>
    <t>20.06.2023 Ministru kabineta sēdē pieņemti 4.1.1.3.i investīcijas īstenošanas noteikumi. Uz 31.12.2023. tika vērtēti projektu precizējumi un slēgti līgumi par projekta īstenošanu, līdz ar to uz 2023.gada beigām netika sasniegts AF plānā plānotais uzraudzības rādītājs. Līdz 09.05.2024. ir noslēgti 43 līgumi par projektu īstenošanu. Atbilstoši iesniegtajiem projektu pieteikumiem, uzraudzības rādītāju plānots sasniegt 2024.gada IV cet.</t>
  </si>
  <si>
    <t>On 20.06.2023, the regulations for the implementation of investment 4.1.1.3.i were adopted by the Cabinet of Ministers. Project updates and contracts for the implementation of the project were evaluated on 31.12.2023, so the monitoring indicator planned in the RRF Plan was not reached by the end of 2023. By 09.05.2024, 43 contracts have been concluded for the implementation of the projects.According to the submitted project applications, the monitoring indicator is planned to be reached in the  2024Q4.</t>
  </si>
  <si>
    <t>20.06.2023 Ministru kabineta sēdē pieņemti 4.1.1.3.i investīcijas īstenošanas noteikumi. Ņemot vērā, ka bija aizkavējies investīcijas īstenošanas noteikumu saskaņošanas process, rādītāja izpilde ir aizkavējusies.  Līdz 09.05.2024. ir noslēgti 43 līgumi par projektu īstenošanu. Atbilstoši KPVIS pieejamajai informācijai, apstiprināta 0.79 milj.Eur, savukārt, ņemot vērā KPVIS pieejamo informāciju, iepirkumu līgumi noslēgti 1.71 milj EUR apmērā. Atbilstoši iesniegtajiem projektu pieteikumiem, uzraudzības rādītāju plānots sasniegt līdz 2024.gada decembrim.</t>
  </si>
  <si>
    <t>145.2</t>
  </si>
  <si>
    <t>LV-C[C4]-R[4-2-1-r-]-MON[145.2]</t>
  </si>
  <si>
    <t>Ministru kabinets ir apstiprinājis jaunu veselības aprūpes darbinieku atalgojuma modeli</t>
  </si>
  <si>
    <t>Ministru kabinets ir apstiprinājis Veselības ministrijas izstrādāto jauno veselības aprūpes darbinieku atalgojuma modeli</t>
  </si>
  <si>
    <t>20.09.2022. Ministru kabinets ir apstiprinājis Veselības ministrijas izstrādāto jauno veselības aprūpes darbinieku atalgojuma modeli</t>
  </si>
  <si>
    <t>20.09.2022. The Cabinet of Ministers has approved the new remuneration model for healthcare staff developed by the Ministry of Health</t>
  </si>
  <si>
    <t>20.09.2022. Ministru kabinetā pieņemts informatīvais ziņojums "Par jaunas ārstniecības personu darba samaksas kārtības izstrādāšanu" - https://tapportals.mk.gov.lv/legal_acts/fabe8439-4466-428f-8f4d-fbd91076e525</t>
  </si>
  <si>
    <t>20.09.2022. Information report on the development of a new model for remuneration of medical practitioners has been adopted by the Cabinet of Ministers - https://tapportals.mk.gov.lv/legal_acts/fabe8439-4466-428f-8f4d-fbd91076e525</t>
  </si>
  <si>
    <t>20.09.2022. Ministru kabinetā pieņemts informatīvais ziņojums "Par jaunas ārstniecības personu darba samaksas kārtības izstrādāšanu". Izstrādājot jaunu algu modeli, izveidots pamats ilgtspējīgai un efektīvai veselības aprūpes darbaspēka plānošanai un nodrošināšanai, atbalstot reformas vispārējos mērķus.</t>
  </si>
  <si>
    <t>145.3</t>
  </si>
  <si>
    <t>LV-C[C4]-R[4-2-1-r-]-MON[145.3]</t>
  </si>
  <si>
    <t>Priekšlikums par jauno veselības aprūpes darbinieku atalgojuma modeli ir iekļauts budžeta likumprojektu paketē</t>
  </si>
  <si>
    <t>Grozījumi normatīvajos aktos, kas nodrošina nepieciešamo finansējumu jaunajam veselības aprūpes darbinieku atalgojuma modelim, kas iesniegts budžeta likumprojektu paketē</t>
  </si>
  <si>
    <t>Ministru kabinets 13.01.2023. ir saskaņojis Informatīvo ziņojumu "Par priekšlikumiem valsts budžeta prioritārajiem pasākumiem 2023. gadam un budžeta ietvaram 2023.–2025. gadam" (https://tapportals.mk.gov.lv/meetings/cabinet_ministers/d9b3b7f6-da1f-4b59-a315-d04440e3c5a8)</t>
  </si>
  <si>
    <t>The Cabinet of Ministers agreed on 13.01.2023. The Information Report on the Proposals for State Budget Priority Measures 2023 and Budget Framework 2023-2025 (https://tapportals.mk.gov.lv/meetings/cabinet_ministers/d9b3b7f6-da1f-4 b 59-a 315-d 04440e3 c 5 a 8)</t>
  </si>
  <si>
    <t>Priekšlikums par jauno veselības aprūpes darbinieku atalgojuma modeli ir iekļauts valsts budžeta prioritārajos pasākumos.
Iekļaujot priekšlikumus par jauno veselības aprūpes darbinieku atalgojuma modeli valsts budžeta prioritārajos pasākumos, tiek izveidots pamats ilgtspējīgai un efektīvai veselības aprūpes darbaspēka plānošanai un nodrošināšanai, atbalstot reformas vispārējos mērķus.</t>
  </si>
  <si>
    <t>153.1</t>
  </si>
  <si>
    <t>LV-C[C4]-I[4-3-1-1-i-]-MON[153.1]</t>
  </si>
  <si>
    <t>Priekšlikumi tiesību aktu grozījumiem sekundārās ambulatorās aprūpes kvalitātes, pieejamības un piekļūstamības uzlabošanai, pamatojoties uz pētījumu</t>
  </si>
  <si>
    <t>Priekšlikumi tiesību aktu grozījumiem sekundārās ambulatorās aprūpes kvalitātes, pieejamības un piekļūstamības uzlabošanai, kuru pamatā ir Veselības ministrijas izstrādātais un Ministru kabineta apstiprinātais pētījums</t>
  </si>
  <si>
    <t>156.1</t>
  </si>
  <si>
    <t>LV-C[C5]-I[5-1-1-1-i-]-MON[156.1]</t>
  </si>
  <si>
    <t>Uzraudzības ziņojuma publicēšana par 2023. gadu, kurā sniegta informācija par katru RIS3 jomu</t>
  </si>
  <si>
    <t>Publicēts analītisks uzraudzības ziņojums, ko apstiprinājušas RIS3 specializācijas jomu stratēģiskās padomes.</t>
  </si>
  <si>
    <t>158.3</t>
  </si>
  <si>
    <t>Ziņojuma par IPCEI projekta īstenošanas gaitu sagatavošana, ietverot:
-	IPCEI uzaicinājumu statusu, valsts atbalsta apstiprinājumu un attiecīgos tiesību aktus;
-	izvēlēto projektu īstenošanas statusu, tostarp katra projekta īsu aprakstu, mērķi, budžetu un īstenošanas termiņu.</t>
  </si>
  <si>
    <t>5.2.1.1.i</t>
  </si>
  <si>
    <t>164.1</t>
  </si>
  <si>
    <t>LV-C[C5]-I[5-2-1-1-i-]-MON[164.1]</t>
  </si>
  <si>
    <t>Parakstīti akadēmiskās karjeras grantu līgumi</t>
  </si>
  <si>
    <t>165.1</t>
  </si>
  <si>
    <t>LV-C[C5]-I[5-2-1-1-i-]-MON[165.1]</t>
  </si>
  <si>
    <t>Parakstīti iekšējie pētniecības un attīstības grantu līgumi</t>
  </si>
  <si>
    <t>188.1</t>
  </si>
  <si>
    <t>LV-C[C6]-I[6-2-1-2-i-]-MON[188.1]</t>
  </si>
  <si>
    <t>Iekšlietu ministrija apstiprina progresa ziņojumu attiecībā uz ekonomisko noziegumu izmeklēšanas kapacitātes stiprināšanu</t>
  </si>
  <si>
    <t>Iekšlietu ministrija ir apstiprinājusi īstenošanas progresa ziņojumu</t>
  </si>
  <si>
    <t>Progresa ziņojums attiecībā uz ekonomisko noziegumu izmeklēšanas kapacitātes stiprināšanu ir izstrādes procesā.</t>
  </si>
  <si>
    <t>A progress report on strengthening the capacity to investigate economic crimes is under development.</t>
  </si>
  <si>
    <t>Progresa ziņojums attiecībā uz ekonomisko noziegumu izmeklēšanas kapacitātes stiprināšanu ir izstrādes procesā un tiks iesniegts IeM norādītajā termiņā.</t>
  </si>
  <si>
    <t>189.1</t>
  </si>
  <si>
    <t>LV-C[C6]-I[6-2-1-2-i-]-MON[189.1]</t>
  </si>
  <si>
    <t>Visos Latvijas reģionos ir izveidotas Valsts policijas mobilās vienības, kuru kompetencē ietilpst noziegumu pret vidi novēršana un atklāšana</t>
  </si>
  <si>
    <t>Ar 2022. gada 1. novembri restrukturizēta Vidzemes reģiona pārvalde, ar 2022. gada 1. decembri restrukturizēta Zemgales reģiona pārvalde, 2023. gadā turpinās restrukturizācijas īstenošana – ar 2023. gada 1. februāri restrukturizēta Kurzemes reģiona pārvalde, ar 2023. gada 1. martu restrukturizēta Latgales reģiona pārvalde, ar 2023. gada 1. aprīli restrukturizēta Rīgas reģiona pārvalde.</t>
  </si>
  <si>
    <t>The administration of the Vidzeme region was restructured on November 1, 2022, the administration of the Zemgale region was restructured on December 1, 2022, the implementation of the restructuring will continue in 2023 - the administration of the Kurzeme region was restructured on February 1, 2023, on March 1, 2023 the Latgale regional administration was restructured, the Riga regional administration was restructured as of April 1, 2023.</t>
  </si>
  <si>
    <t>Valsts policijas restrukturizācijas rezultātā visos Latvijas reģionos ir izveidotas Valsts policijas mobilās vienības, kuru kompetencē ietilpst noziegumu pret vidi novēršana un atklāšana. Notiekošās pārmaiņas ir koncentrētas uz policijas spēju ātrāk reaģēt, sniegt labāku pakalpojumu un būt tuvāk iedzīvotājiem, tādējādi ļaujot sabiedrībai just policijas klātesamību.
Pārmaiņu rezultātā tiek ieviests reaģējošā policista institūts, kurā apvienotas patruļpolicijas un ceļu satiksmes uzraudzības funkcijas. Reaģējošajiem policistiem būs daudz plašāka kompetence, tostarp darboties notikuma vietā, negaidot vēl citus kolēģus – viņi būs tie, kas reaģēs uz ceļu satiksmes notikumiem, sabiedriskās kārtības pārkāpumiem, sadzīves konfliktiem, noziegumiem pret vidi, mazāk smagiem noziegumiem vai kriminālpārkāpumiem, kā arī spēs pieņemt lēmumu par administratīvā pārkāpuma procesa vai kriminālprocesa uzsākšanu, veikt sākotnējās izmeklēšanas darbības un kriminālmeklēšanas pasākumus notikuma vietā. Tādējādi tiek stiprināta policijas klātbūtne un spēja reaģēt, ne tikai operatīvi ierodoties notikuma vietā, bet arī veicot ikdienas uzraudzību, tajā skaitā arī noziegumu pret vidi jomā.</t>
  </si>
  <si>
    <t>191.1</t>
  </si>
  <si>
    <t>LV-C[C6]-I[6-2-1-2-i-]-MON[191.1]</t>
  </si>
  <si>
    <t>Publicēts uzaicinājums iesniegt piedāvājumus</t>
  </si>
  <si>
    <t>Publicēts uzaicinājums iesniegt piedāvājumus reģionālo un centrālo vienību mobilo darbstaciju tehniskā aprīkojuma iegādei</t>
  </si>
  <si>
    <t>Iepirkums reģionālo un centrālo vienību mobilo darbastaciju tehniskā aprīkojuma iegādei veikts Elektronisko iepirkumu sistēmā, kas nozīmē, ka iepirkumu var veikt bez uzaicinājuma publicēšanas.</t>
  </si>
  <si>
    <t>Purchase of technical equipment for mobile workstations of regional and central units has been carried out using Electronic Procurement System which does not imply that invitation has to be published in order to purchase equipment.</t>
  </si>
  <si>
    <t>2022.gadā Valsts policija iegādājās 200 portatīvo datoru komplektus un 40 mobilos printerus, izmantojot Elektronisko iepirkumu sistēmu.</t>
  </si>
  <si>
    <t>In 2022, the State Police purchased 200 sets of laptops and 40 mobile printers through the Electronic Procurement System.</t>
  </si>
  <si>
    <t>Pēc rādītāja izpildes tika nodrošināts, ka visos Latvijas reģionos ir izveidotas un aprīkotas ar mobilajām darbstacijām Valsts policijas mobilās vienības, kuru kompetencē ietilpst noziegumu pret vidi novēršana un atklāšana. Notiekošās pārmaiņas ir koncentrētas uz policijas spēju ātrāk reaģēt, sniegt labāku pakalpojumu un būt tuvāk iedzīvotājiem, tādējādi ļaujot sabiedrībai just policijas klātesamību. Tā kā aprīkojums tika iegādāts, izmantojot Elektronisko iepirkumu sistēmu, nebija nepieciešamības publicēt uzaicinājumu iesniegt piedāvājumus.</t>
  </si>
  <si>
    <t>192.1</t>
  </si>
  <si>
    <t>LV-C[C6]-I[6-2-1-3-i-]-MON[192.1]</t>
  </si>
  <si>
    <t>Mācību centra darbības tiesiskā regulējuma pieņemšana</t>
  </si>
  <si>
    <t>Atbalsts likumprojektam Ministru kabinetā par mācību centra darbības nodrošināšanu. Iesniegšana Saeimā, kur sākta tā izskatīšana. Likums paredz vienota modeļa izveidi un darbību tiesnešu, tiesu darbinieku, prokuroru, prokuroru palīgu un specializēto izmeklētāju (starpdisciplināros jautājumos) kvalifikācijas pilnveidei, tostarp tiesu iestāžu un tiesnešu padomes iesaistes definīciju mācību saturā un metodikā.</t>
  </si>
  <si>
    <t>192.2</t>
  </si>
  <si>
    <t>LV-C[C6]-I[6-2-1-3-i-]-MON[192.2]</t>
  </si>
  <si>
    <t>Visa valsts finansējuma tiesiskā regulējuma pieņemšana</t>
  </si>
  <si>
    <t>Mācību centra finansēšanai iesniegtā prioritāte no valsts budžeta daļēji no 2025. gada un pilnā apmērā no 2026. gada otrās puses</t>
  </si>
  <si>
    <t>13.01.2023. Ministru kabinetā apstiprināts informatīvais ziņojums "Par priekšlikumiem valsts budžeta prioritātēm pasākumiem 2023.gadam un budžeta ietvaram 2023.-2025.gadam",(MK13.01.2023  ārkārtas sēdes protokols Nr.2 1.§ 2.punkts) kurā iekļauti plānotie izdevumi Tieslietu akadēmijai 2025.gadā.</t>
  </si>
  <si>
    <t>On 13th January, 2023, the Cabinet of Ministers accepted Informative report "On proposals for priority measures of the State budget for 2023 and the budget framework for 2023-2025" (13.01.2023. the Cabinet of Ministers meeting protocol No. 2 1.§ 2) which includes planned spending for the Judicial Academy in 2025.</t>
  </si>
  <si>
    <t>192.3</t>
  </si>
  <si>
    <t>LV-C[C6]-I[6-2-1-3-i-]-MON[192.3]</t>
  </si>
  <si>
    <t>Ir pieņemts Valsts budžeta likums 2024. gadam, kurā minētās prioritātes ietver finansējumu mācību centra darbībai.</t>
  </si>
  <si>
    <t>09.03.2023. pieņemtais likums "Par valsts budžetu 2023. gadam un budžeta ietvaru 2023., 2024. un 2025. gadam" un  09.12.2023. pieņemtais likums "Par valsts budžetu 2024. gadam un budžeta ietvaru 2024., 2025. un 2026. gadam".</t>
  </si>
  <si>
    <t>09.03.2023. accepted the bill on the State budget for 2023 and the budget framework for 2023.,2024. and 2025.
09.12.2023. accepted the bill on the State budget for 2024 and the budget framework for 2024., 2025. and 2026.</t>
  </si>
  <si>
    <t>Saskaņā ar 09.03.2023. pieņemto likumu "Par valsts budžetu 2023. gadam un budžeta ietvaru 2023., 2024. un 2025. gadam" un 09.12.2023. pieņemto likumu "Par valsts budžetu 2024. gadam un budžeta ietvaru 2024., 2025. un 2026. gadam" ir apstiprināts finansējums Tieslietu akadēmijai 2025. un 2026.gadam.</t>
  </si>
  <si>
    <t>Funding for the Judicial Academy for 2025 and 2026 has been approved in accordance with the bill of the State budget for 2023 (approved on 09.03.2023.) and the budget framework for 2023.,2024. and 2025. and with the bill on the State budget for 2024 and the budget framework for 2024., 2025. and 2026 (approved on 09.12.2023.).</t>
  </si>
  <si>
    <t>To valsts pārvaldes darbinieku skaits, kas sagatavoti vismaz vienā no programmām</t>
  </si>
  <si>
    <t>203.1</t>
  </si>
  <si>
    <t>LV-C[C6]-I[6-3-1-2-i-]-MON[203.1]</t>
  </si>
  <si>
    <t>6.3.1.4.i</t>
  </si>
  <si>
    <t>207.1</t>
  </si>
  <si>
    <t>LV-C[C6]-I[6-3-1-4-i-]-MON[207.1]</t>
  </si>
  <si>
    <t>Atbalsta programmas atbalsta saņēmēji</t>
  </si>
  <si>
    <t>6.3.1.4.i. investīcijas “Nevalstisko organizāciju izaugsme sociālās drošības pārstāvniecībā un sabiedrības interešu uzraudzībā”  abos tematiskajos virzienos “Sabiedrības vismazāk aizsargāto grupu interešu pārstāvniecība sociālās drošības jomā” un “Sabiedrības interešu uzraudzība par ārvalstu investīciju un valsts budžeta finansējuma izlietojumu” atklāta projektu iesniegumu konkursi ir veiksmīgi noslēgušies. Kopā noslēgti 10 līgumi ar finansējuma saņēmējiem par projekta īstenošanu, izkontraktētais finansējums sastāda 2 276 965 euro, atbalstītas 44 nevalstiskās organizācijas. Sīkāka informācija par šo investīciju ir atrodama https://www.sif.gov.lv/lv/atveselosanas-fonds</t>
  </si>
  <si>
    <t>Nr.p.k.</t>
  </si>
  <si>
    <t>Informācija par papildu finansējumu Atveseļošanas fonda reformu un investīciju īstenošanai no citiem finanšu avotiem*</t>
  </si>
  <si>
    <t>Joma</t>
  </si>
  <si>
    <t>Investīcija/reforma</t>
  </si>
  <si>
    <t>Apstiprināts AF plānā (2.pielikums)</t>
  </si>
  <si>
    <r>
      <t xml:space="preserve">EK sniegtā progresa informācija FENIX </t>
    </r>
    <r>
      <rPr>
        <b/>
        <u/>
        <sz val="16"/>
        <color theme="1"/>
        <rFont val="Times New Roman"/>
        <family val="1"/>
        <charset val="186"/>
      </rPr>
      <t>līdz 30.04.2023.</t>
    </r>
  </si>
  <si>
    <r>
      <t xml:space="preserve">EK sniegtā progresa informācija FENIX </t>
    </r>
    <r>
      <rPr>
        <b/>
        <u/>
        <sz val="16"/>
        <rFont val="Times New Roman"/>
        <family val="1"/>
        <charset val="186"/>
      </rPr>
      <t>līdz 15.10.2023.</t>
    </r>
  </si>
  <si>
    <r>
      <t xml:space="preserve">EK sniegtā progresa informācija FENIX </t>
    </r>
    <r>
      <rPr>
        <b/>
        <u/>
        <sz val="16"/>
        <rFont val="Times New Roman"/>
        <family val="1"/>
        <charset val="186"/>
      </rPr>
      <t>līdz 30.04.2024.</t>
    </r>
  </si>
  <si>
    <t xml:space="preserve">Summa (EUR) </t>
  </si>
  <si>
    <t>Komentārs</t>
  </si>
  <si>
    <t>Cita ES programma</t>
  </si>
  <si>
    <t>Finansējums sadalījumā pa citām
ES fondu programmām (EUR)</t>
  </si>
  <si>
    <t>Finansējums kopā (EUR)</t>
  </si>
  <si>
    <t>EK sniedzamais komentārs/skaidrojums (angļu valodā)</t>
  </si>
  <si>
    <t>EK sniedzamais komentārs/
skaidrojums (angļu valodā)</t>
  </si>
  <si>
    <t>klimata pārmaiņas</t>
  </si>
  <si>
    <t>1.1.1.r. Rīgas metropoles areāla transporta sistēmas zaļināšana</t>
  </si>
  <si>
    <t>KF (2014-2020)</t>
  </si>
  <si>
    <t>RRF financing is not used to achieve the reform indicators. The study on the development of a sustainable integrated public transport plan as a part of the RMA urban mobility plan (SUMP-sustainable urban mobility plan), (preparatory work for the achievement of the indicator) is financed from EU funds 2014-2020 programming period measure 6.1.7.2. “To carry out research, assessments and related documentation for the development of sustainable, integrated and coordinated multimodal public transport plan proposals for the Riga metropolitan area".</t>
  </si>
  <si>
    <t>1.1.1.1.i. Konkurētspējīgs dzelzceļa pasažieru transports kopējā Rīgas pilsētas sabiedriskā transporta sistēmā</t>
  </si>
  <si>
    <t>1.1.1.1.i.1. Konkurētspējīgs dzelzceļa pasažieru transports kopējā Rīgas pilsētas sabiedriskā transporta sistēmā</t>
  </si>
  <si>
    <t>n/a</t>
  </si>
  <si>
    <t>ERAF (2021-2027)</t>
  </si>
  <si>
    <t>European Union Cohesion policy programme 2021-2027 SO 2.3.1. Fostering sustainable multi-modal urban  activity" measure 2.3.1.4 "Emission-free trains".
1.1.1.1.i.1. investment is implemented in synergy with the EU Cohesion Policy Program 2021-2027  measure 2.3.1.4.
Within the 1.1.1.1.i.1. investment, the procurement of suburban electric trains (battery electric trains) is made for a larger volume of trains, that is, in general procurement includes nine suburban electric trains (battery electric trains), seven of which are attributed to the 1.1.1.1.i.1. investment (RRF financing) while the purchase of two suburban electric trains (battery electric trains) is attributed within measure 2.3.1.4. (European Union Cohesion policy program 2021-2027 finance).
To prevent the case that EU funding covers the same costs as RRF funding and to reduce the risks of double funding - separate budget programs, sub-programs, settlement accounts will be created, thus completely separating the financing flow, and ensuring separate cost and accounting records (within unified procurement).</t>
  </si>
  <si>
    <t>1.1.1.1.i.2. Konkurētspējīgs dzelzceļa pasažieru transports kopējā Rīgas pilsētas sabiedriskā transporta sistēmā</t>
  </si>
  <si>
    <t>3.1.2.3.  Konkurētspējīgs dzelzceļa pasažieru transports kopējā Rīgas pilsētas sabiedriskā transporta sistēmā</t>
  </si>
  <si>
    <t>1.1.1.2.i. Videi draudzīgi uzlabojumi Rīgas pilsētas sabiedriskā transporta sistēmā</t>
  </si>
  <si>
    <t>1.1.1.2.i.1. Videi draudzīgi uzlabojumi Rīgas pilsētas sabiedriskā transporta sistēmā</t>
  </si>
  <si>
    <t>Operational programme “Growth and Employment” (2014-2020) SO No.4.5.1.: To develop the infrastructure of environmentally friendly public transport, measure No.4.5.1.2: To develop the infrastructure of environmentally friendly public transport (buses). CF financing available to Riga State City municipality - 18 171 264 EUR. Demarcation will be provided at the project level.</t>
  </si>
  <si>
    <t>1.1.1.2.i.2. Videi draudzīgi uzlabojumi Rīgas pilsētas sabiedriskā transporta sistēmā</t>
  </si>
  <si>
    <t>1.1.1.2.i.3. Videi draudzīgi uzlabojumi Rīgas pilsētas sabiedriskā transporta sistēmā</t>
  </si>
  <si>
    <t>KF (2021-2027)</t>
  </si>
  <si>
    <t>European Union Cohesion policy programme 2021-2027
SO 3.1.1.Developing sustainable, climate-resilient, intelligent, secure and multimodal TEN-T infrastructure (measure 3.1.1.4. "Development of transport infrastructure of the city of Riga"). 
Demarcation will be provided at the project level.</t>
  </si>
  <si>
    <t>1.1.1.3.i. Pilnveidota veloceļu infrastruktūra</t>
  </si>
  <si>
    <t>1.2.1.1.i. Daudzdzīvokļu māju energoefektivitātes uzlabošana un pāreja uz atjaunojamo energoresursu tehnoloģiju izmantošanu</t>
  </si>
  <si>
    <t>Darbības programmas Latvijai 2021.-2027.gadam 2.1.1.SAM "Energoefektivitātes veicināšana un siltumnīcefekta gāzu emisiju samazināšana" plānotais pasākums "Energoefektivitātes paaugstināšana dzīvojamās ēkās", kam indikatīvi paredzēts 137,84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būs izmantots, tiks uzsākta Darbības programmas Latvijai 2021.-2027.gadam ieviešana un pēc tam projekti tiks finansēti no Darbības programmas Latvijai 2021.-2027.gadam.</t>
  </si>
  <si>
    <t>REACT-EU</t>
  </si>
  <si>
    <t xml:space="preserve">Measure “Reinforcing energy efficiency in residential buildings” planned into European Union Cohesion Policy Programme 2021-2027 2.1.1. SO "Promotion of energy efficiency and reduction of greenhouse gas emissions" (147 235 431 euro) and REACT-EU measure 13.1.1.2 "Reinforcing energy efficiency in residential buildings" (35 000 000 euro) planned into Operational programme “Growth and Employment” (OP 2014-2020) . European Union Cohesion Policy Programme 2021-2027 funding ,  OP and RRF  will be available through demarcation. No project will receive a financial contribution from two sources. The first projects will be funded by the OP and then by  RRF. Once the OP and  RRF has been used, the European Union Cohesion Policy Programme 2021-2027 will be launched.
</t>
  </si>
  <si>
    <t>1.2.1.2.i. Energoefektivitātes paaugstināšana uzņēmējdarbībā, ko nacionāli plānots ieviest kombinētā finanšu instrumenta veidā</t>
  </si>
  <si>
    <t>Taisnīgas pārkārtošanās plāna 6.1.prioritātes “Pāreja uz klimatneitralitāti” indikatīvais finansējums uzņēmējdarbības "zaļināšanai"- 48 385 560 EUR
Darbības programmas Latvijai 2021.-2027.gadam 2.1.prioritāte “Klimata pārmaiņu mazināšana un pielāgošanās klimata pārmaiņām” plānotais finansējums uzņēmējdarbības energoefektivitātei 36 975 000 EUR. Kopā 85 360 560 EUR</t>
  </si>
  <si>
    <t>Taisnīgās pārkārtošanās fonds</t>
  </si>
  <si>
    <t>Just Transition Fund planned measure 3.2. for business "greening" (35 298 850 euro). Just Transition Fund is a part of the European Union Cohesion policy programme.
European Union Cohesion policy programme 2021-2027
2.1.Priority “Climate Change Mitigation and Adaptation to Climate Change” (36 975 000 euro). 
Just Transition Fund and European Union Cohesion Policy Programme 2021-2027 funding will be available through demarcation. No project will receive a financial contribution from several sources. The first projects will be funded by the RRF. Once the RRF has been used, the European Union Cohesion Policy Programme 2021-2027 will be launched. Once the Cohesion Policy Programme has been used, the Just Transition Fund will be launched.</t>
  </si>
  <si>
    <t>1.2.1.3.i. Pašvaldību ēku un infrastruktūras uzlabošana, veicinot pāreju uz atjaunojamo energoresursu tehnoloģiju izmantošanu un uzlabojot energoefektivitāti</t>
  </si>
  <si>
    <t>Darbības programmas Latvijai 2021.-2027.gadam 2.1.1.SAM "Energoefektivitātes veicināšana un siltumnīcefekta gāzu emisiju samazināšana" (norādītais finansējums ir ERAF daļa)</t>
  </si>
  <si>
    <t>European Union Cohesion policy programme 2021-2027
SO 2.1.1."Promotion of energy efficiency and reduction of greenhouse gas emissions" (26 410 715 euro including flexibility amount). Operational programme “Growth and Employment” (OP) REACT-EU measure 13.1.3.1. "Improving the energy efficiency of municipal buildings" (28 808 246 euro).
European Union Cohesion Policy Programme 2021-2027 funding  and OP funding will be available through demarcation. No project will receive a financial contribution from two sources. The first projects will be funded by the OP and  RRF. After the funding of the RRF is used, the measure 2.1.1.6 “Improving the energy efficiency of municipal buildings” will be launched.</t>
  </si>
  <si>
    <t>1.2.1.4.i. Energoefektivitātes uzlabošana valsts sektora ēkās, t.sk. vēsturiskajās ēkās</t>
  </si>
  <si>
    <t>Darbības programmas Latvijai 2021.-2027.gadam 2.1.1.SAM "Energoefektivitātes veicināšana un siltumnīcefekta gāzu emisiju samazināšana" plānoto pasākumu "Energoefektivitātes paaugstināšana valsts ēkās", kam indikatīvi paredzēts 104,4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būs izmantots, tiks uzsākta Darbības programmas Latvijai 2021.-2027.gadam ieviešana un pēc tam projekti tiks finansēti no Darbības programmas Latvijai 2021.-2027.gadam.</t>
  </si>
  <si>
    <t xml:space="preserve">Measure “Reinforcing energy efficiency in residential buildings” planned into European Union Cohesion Policy Programme 2021-2027 SO 2.1.1. "Promotion of energy efficiency and reduction of greenhouse gas emissions" (86,4 M euro). European Union Cohesion Policy Programme 2021-2027 funding will be available through demarcation. No project will receive a financial contribution from two sources. The first projects will be funded by the RRF. Once the RRF has been used, the European Union Cohesion Policy Programme 2021-2027 will be launched. </t>
  </si>
  <si>
    <t>1.2.1.5.i. Elektroenerģijas pārvades un sadales tīklu modernizācija</t>
  </si>
  <si>
    <t>1.3.1.r. Katastrofu pārvaldības sistēmas adaptācija klimata pārmaiņām, glābšanas un ātrās reaģēšanas dienestu koordinācijai</t>
  </si>
  <si>
    <t>1.3.1.1.i.1. Glābšanas dienestu kapacitātes stiprināšana, īpaši VUGD infrastruktūras un materiāltehniskās bāzes modernizācija</t>
  </si>
  <si>
    <t>1.3.1.2.i. Investīcijas plūdu risku mazināšanas infrastruktūrā</t>
  </si>
  <si>
    <t>digitālā transformācija</t>
  </si>
  <si>
    <t>2.1.1.r. Valsts procesu un pakalpojumu modernizācija un digitālā transformācija</t>
  </si>
  <si>
    <t>2.1.1.1.i. Pārvaldes modernizācija un pakalpojumu digitālā transformācija, tai skaitā uzņēmējdarbības vide</t>
  </si>
  <si>
    <t>Darbības programmas Latvijai 2021.-2027.gadam 1.3.1.SAM "Izmantot digitalizācijas priekšrocības pilsoņiem, uzņēmumiem un valdībām" (norādītais finansējums ir ERAF daļa)</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</si>
  <si>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 
Investments can be supplemented with the financing of the corresponding activities of the "Digital Europe" program (when possible).</t>
  </si>
  <si>
    <t xml:space="preserve">Investments 2.1.1.1.i., 2.1.2.1.i., 2.1.2.2.i. and 2.1.3.1.i. milestones and targets will be 100% achieved only within the framework of RRF funding.  
Initially, the European Union Cohesion policy programme 2021-2027 SO 1.3.1."Reaping the benefits of digitalisation for citizens, businesses, research organisations and public authorities" was specified as the source of additional funding for these reforms, but it was more aimed at achieving the goals of Latvia's digital guidelines.  
Regulations Regarding the Implementation of the Reform and Investment Direction 2.1 "Digital Transformation of State Administration, Including Local Governments" of Component 2 "Digital Transformation" of the Plan for the European Recovery and Resilience Facility (Cabinet Regulation No.435) state that projects are financed only from RRF funding and the state budget for covering VAT, therefore no project will receive financial contribution from two sources of EU funds. Demarcation will be provided at the project level.
To prevent the case that EU funding covers the same costs as RRF funding and to reduce the risks of double funding - separate budget programs, sub-programs, settlement accounts will be created, thus completely separating the financing flow, and ensuring separate cost and accounting records (within unified procurement). 
If necessary, the project implementers can apply for funding from other EU programs, such as funding for activities corresponding to the "Digital Europe" program, but these will be separate projects with different goals and indicators, which will not be included in the RRF investment results. </t>
  </si>
  <si>
    <t>2.1.2.r. Valsts IKT resursu izmantošanas efektivitātes un sadarbspējas paaugstināšana</t>
  </si>
  <si>
    <t>2.1.2.1.i. Pārvaldes centrālizētās platformas un sistēmas</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</si>
  <si>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 
Investments can be supplemented with the financing of the corresponding activities of the "Digital Europe" program (when possible).</t>
  </si>
  <si>
    <t>2.1.2.2.i. Latvijas nacionālais federētais mākonis</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</si>
  <si>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t>
  </si>
  <si>
    <t>2.1.3.r. Tautsaimniecības datu un digitālo pakalpojumu ekonomikas attīstība</t>
  </si>
  <si>
    <t>2.1.3.1.i. Datu pieejamība, koplietošana un analītika</t>
  </si>
  <si>
    <t>European Union Cohesion policy programme 2021-2027
SO 1.3.1.Reaping the benefits of digitalisation for citizens, businesses, research organisations and public authorities. (for the 2.1. reform and investment direction there are 149 763 088 euro - amount has been divided equaly (indicative) by four investments, as it is not yet possible to exact the specific investments of the RRF against the ERDF for the period 2021-2027).
Investments can be supplemented with the financing of the corresponding activities of the "Digital Europe" program (when possible).</t>
  </si>
  <si>
    <t>2.2.1.r. Uzņēmējdarbības digitālās transformācijas pilna cikla atbalsta izveide ar reģionālo tvērumu</t>
  </si>
  <si>
    <t xml:space="preserve">2.2.1.1.i. Atbalsts Digitālo inovāciju centru un reģionālo kontaktpunktu izveidei </t>
  </si>
  <si>
    <t>Darbības programmas Latvijai 2021.-2027.gadam 1.2.2.SAM "Izmantot digitalizācijas priekšrocības uzņēmējdarbības attīstībai" plānotais pasākums "Eiropas digitālo inovācijas centru (EDIC) darbības nodrošināšanai un komersantu atbalstam", kam indikatīvi paredzēts 5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finansējums būs izmantots, tiks uzsākta Darbības programmas Latvijai 2021.-2027.gadam ieviešana un pēc tam projekti tiks finansēti no Darbības programmas Latvijai 2021.-2027.gadam.</t>
  </si>
  <si>
    <t>Under European Union Cohesion policy programme 2021-2027  SO 1.2.2. "Use of the benefits of digitalization for business development" planned measure 1.2.2.1.  Support for the creation of Digital Innovation Centers and regional contact points" (6,8 M euro).
European Union Cohesion Policy Programme 2021-2027 funding will be available through demarcation. No project will receive a financial contribution from two sources. At first projects will be funded by the RRF. After the funding of the RRF is used, the implementation of the Programme for Latvia for 2021-2027 will be launched and projects will then be funded from the  Cohesion policy programme for Latvia for 2021-2027.</t>
  </si>
  <si>
    <t>Activity that was planned is amended</t>
  </si>
  <si>
    <t>2.2.1.2.i. Atbalsts procesu digitalizācijai komercdarbībā</t>
  </si>
  <si>
    <t>Within the amendments proposed in the European Union Cohesion policy programme 2021-2027 1.2.2.SAM "Using the advantages of digitalization for business development", the planned measure "Support for digitization of processes in commercial activity” with indicatively allocated EUR 23 471 243 euro. The amendments envisage continuing the support started within the framework of the Recovery and Resilience Mechanism for the digitization of the business activities of Latvian entrepreneurs, in addition to the total funding initially planned for the measure of 8 M euro funding by redistributing funding in the amount of EUR 19 613 228 from measure 1.2.1.1. European Union Cohesion policy programme 2021-2027 will provide funding providing demarcation. No project will receive funding from two sources. The first projects will be financed from the Recovery and Resilience Facility. After the financing of the Recovery and Resilience Mechanism has been used or the activities differ from the EU funds program from the Recovery and Resilience Mechanism program, support will be provided under EU funds within measure 1.2.2.1.</t>
  </si>
  <si>
    <t>2.2.1.3.i. Atbalsts jaunu produktu un pakalpojumu ieviešanai uzņēmējdarbībā</t>
  </si>
  <si>
    <t>Darbības programmas Latvijai 2021.-2027.gadam 1.2.2.SAM "Izmantot digitalizācijas priekšrocības uzņēmējdarbības attīstībai" plānotais pasākums "Granta atbalsts jaunu digitālu produktu un pakalpojumu izstrādei", kam indikatīvi paredzēts 21,15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finansējums būs izmantots, tiks uzsākta Darbības programmas Latvijai 2021.-2027.gadam ieviešana un pēc tam projekti tiks finansēti no Darbības programmas Latvijai 2021.-2027.gadam.</t>
  </si>
  <si>
    <t>Activity that was planned is cancelled</t>
  </si>
  <si>
    <t>The planned activity is allowed in European Union Cohesion policy programme 2021-2027: SO 1.2.1. "Strengthening R&amp;I capacity for companies". 1.2.1.1. "Support for new product development and internationalization" 2. and 3.call. RRP and Program demarcation will be ensured in time - program activities will be initiated only after RRP activities are completed.</t>
  </si>
  <si>
    <t>2.2.1.4.i. Finanšu instrumenti komersantu digitālās transformācijas veicināšanai</t>
  </si>
  <si>
    <t>Programme for the EU funds for the 2014-2020  “Growth and employment”: SO 3.1.1.1. "Loan guarantees" (43 800 000 euro), 3.1.1.2. "Mezzanine loans" (7 000 000 euro), 3.1.1.4. "Microcredits and start-up loans" (15 000 000 euro) and REACT-EU 13.1.1.1. "Loans to SME" (21 059 282 euro). The recipient of funding (company Altum) ensures demarcation at the project level.</t>
  </si>
  <si>
    <t>ERAF (2014-2020)</t>
  </si>
  <si>
    <t>2.2.1.5.i. Mediju nozares uzņēmumu digitālās transformācijas veicināšana</t>
  </si>
  <si>
    <t xml:space="preserve">2.3.1.r. Ilgtspējīgas un sociāli atbildīgas atbalsta sistēmas pieaugušo izglītībai attīstība </t>
  </si>
  <si>
    <t>2.3.1.1.i. Augsta līmeņa digitālo prasmju apguves nodrošināšana</t>
  </si>
  <si>
    <t>ESIF 2014-2020: SAM pasākumi 1.2.2.3., 1.1.1.5. 2.kārtas ietvaros mācības Buffalo universitātē
ESIF 2021-2027: SAM 1.1.2. pasākums, kas vērsts uz prasmju attīstīšanu viedās specializācijas,  industriālās pārejas un uzņēmējdarbības veicināšanai</t>
  </si>
  <si>
    <t>Programme for the EU funds for the 2014-2020  “Growth and employment”: SO 1.2.2.3. "Support for ICT and technological training as well for training to facilitate the attraction of investors" (5 480 285 euro), SO  1.1.1.5 "Support for international collaboration projects in research and innovation" - training at Buffalo University (4 283 727 euro), SO 13.1.6  "Recovery measures in the economic sector - employee training (ERDF)" funding part linked to SO 1.2.2.3. (5 000 000 euro).
European Union Cohesion policy programme 2021-2027:
SO 1.1.2. Developing skills for promoting smart specialisation, industrial transition and entrepreneurship (26 100 000 euro).
When planning the acquisition of high-level digital skills, the demarcation will be ensured when planning measures after the end of the implementation of the investment, as well as anticipating, that the funding will be intended for substantively new or in-depth areas of applied knowledge and skills.
In order to ensure demarcation with 2.3.1.r. of the Recovery Plan within the framework of the reform "Development of a sustainable and socially responsible support system for adult education", for other investments we indicate that 2.3.1.2.i. within the framework of the investment, training will be organized based on the results of the digital maturity test conducted by the EDIC and the supporting activities mentioned in the digital development road map. Within the framework of this investment, training is intended for company employees, according to the company's request. Despite the fact that the educational topics offered by EDIC also cover cyber security, high-performance computing and artificial intelligence, the content of the mentioned educational topics will not correspond to the educational content implemented within the framework of 2.3.1.1.i, within which it is planned to increase the number of specialists with high-level digital skills (DigiComp level 7-8).
2.3.1.1.i. within the scope of the investment, the target group is already existing field specialists who already have appropriate knowledge in the fields determined within the framework of the investment, and the content of the intended study modules is a message to promote the skills of existing specialists in the direction of excellence, therefore there are no direct demarcations with other planned activities of the Recovery Plan 2.3.1 .r. within the framework of the reform "Development of a sustainable and socially responsible support system for adult education".</t>
  </si>
  <si>
    <t>ERAF (2014-2020); ERAF (2021-2027)</t>
  </si>
  <si>
    <t>2.3.1.2.i. Uzņēmumu digitālo prasmju attīstība</t>
  </si>
  <si>
    <t>Darbības programmas Latvijai 2021.-2027.gadam 1.2.2.SAM "Izmantot digitalizācijas priekšrocības uzņēmējdarbības attīstībai" plānotais pasākums "Nefinansiālais atbalsts digitālo prasmju pilnveidei uzņēmumiem un to darbiniekiem specializētu kursu apguvei", kam indikatīvi paredzēts 13 milj. euro liels finansējuma apjoms. Darbības programmas Latvijai 2021.-2027.gadam finansējums būs pieejams nodrošinot demarkāciju laikā. Neviens projekts nesaņems finanansējumu no diviem avotiem. Pirmie projekti tiks finansēti no Atveseļošanās un noturības mehānisma. Pēc tam, kad Atveseļošanās un noturības mehānisma finansējums būs izmantots, tiks uzsākta Darbības programmas Latvijai 2021.-2027.gadam ieviešana un pēc tam projekti tiks finansēti no Darbības programmas Latvijai 2021.-2027.gadam.</t>
  </si>
  <si>
    <t>SO 1.1.2. "Skills for smart specialisation, industrial transition and entrepreneurship dealing with digitalisation" (Recovery fund funding 8,5 M euro). European Union Cohesion Policy Programme 2021-2027 funding will be available through demarcation. No project will receive a financial contribution from two sources. The first projects will be funded by the RRF. Once the RRF has been used, the European Union Cohesion Policy Programme 2021-2027 will be launched.</t>
  </si>
  <si>
    <t>2.3.1.3.i. Pašvadītas IKT speciālistu mācību pieejas attīstība</t>
  </si>
  <si>
    <t xml:space="preserve">2.3.1.4.i. Individuālo mācību kontu pieejas attīstība </t>
  </si>
  <si>
    <t>2.3.2.r. Digitālās prasmes sabiedrības un pārvaldes digitālajai transformācijai</t>
  </si>
  <si>
    <t>2.3.2.1.i. Digitālās prasmes iedzīvotājiem, t.sk. jauniešiem</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</si>
  <si>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ESIF daļa). ANM pasākuma 2.3.2.1.i. virsmērķis ir nodrošināt digitālo pašapkalpošanās prasmju mācības iedzīvotājiem, kuras var tikt īstenotas pašmācību ceļā vai ar mentoru palīdzību (klātienē vai tiešsaistē), kā arī izveidot vienotās tehnoloģiju jaunrades vadlīnijas jaunatnes tehnoloģiju un inovāciju spēju attīstībai (nodrošinot to īstenošanu jauniešu iesaistei). 
Savukārt DP 2021-2027 4.3.4. SAM ietvaros paredzēts digitālo aģentu/līderu tīkla nodrošināšana, nodrošinot tiem ikgadējas apmācības, lai veicinātu to, ka Latvijā ir kompetents digitālo aģentu tīkls, kur 2000 unikālas personas spēj sniegt atbalstu sabiedrībai valsts izstrādāto elektronisko risinājumu izmantošanā (no one left behind). Papildus mācībām tiks īstenoti dažādi komunikācijas un personu iesaistes pasākumi, lai informētu iedzīvotājus par iespēju digitālo aģentu tīklā saņemt atbalstu valsts izstrādāto elektronisko risinājumu izmantošanā.  
Demarkācija tiks nodrošināta projektu līmenī.</t>
  </si>
  <si>
    <t>Nav izmaiņu, nav jāziņo FENIX</t>
  </si>
  <si>
    <t>2.3.2.2.i. Valsts un pašvaldību digitālās transformācijas prasmju un spēju attīstība</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</si>
  <si>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ESF daļa)</t>
  </si>
  <si>
    <t xml:space="preserve">Investments 2.3.2.2.i. milestones and targets will be 100% achieved only within the framework of RRF funding. 
Informative report on the implementation of investment 2.3.2.2.i. "Development of digital transformation skills and abilities of the state and municipalities" (approved by the Cabinet of Ministers 13.06.2023. sitting (Prot. No. 32, 38 §) determine that the Ministry of Environmental Protection and Regional Development establishes a Project Content and Implementation Monitoring Council, which includes managers of public administration institutions and personnel management specialists, as well as policy planners in the fields of individual professions (internal audit and others) and which will be responsible for demarcation with other educational projects, adjusting and creating additional educational content for the appropriate target group. Demarcation will be provided at the project and learning content level - any funding source will be strictly separated for each learning topic, thus the risk of non-occurrence of double funding will be easy to track. 
To prevent the case that EU funding covers the same costs as RRF funding and to reduce the risks of double funding - separate budget programs, sub-programs, settlement accounts will be created, thus completely separating the financing flow, and ensuring separate cost and accounting records (within unified procurement). </t>
  </si>
  <si>
    <t xml:space="preserve">2.3.2.3.i. Digitālās plaisas mazināšana sociāli neaizsargātajiem izglītojamajiem un izglītības iestādēs </t>
  </si>
  <si>
    <t>REACT-EU 13.1.2. Atveseļošanas pasākumi izglītības un pētniecības nozarē (ERAF) 10 560 000 euro, paredzot viedierīču iegādi. Darbības programmas Latvijai 2021.-2027.gadam 4.2.1.SAM "Uzlabot piekļuvi iekļaujošiem un kvalitatīviem pakalpojumiem izglītībā, mācībās un mūžizglītībā, attīstot infrastruktūru, tostarp stiprinot tālmācību, tiešsaistes izglītību un mācības" kopējais plānotais finansējums izglītības iestāžu (arī profesionālās izglītības iestādēm) nodrošinājumam (t.sk. specializētajiem ierīču komplektiem programmēšanai, multimediju laboratorijām, robotikai) pilnveidotā vispārējās izglītības satura ieviešanai plānots 80 802 325 euro apjomā. ES fondu 2021-27 investīcijas palielinās darbību apjomu un papildinās investīcijas turpinās sniegt atbalstu izglītības iestāžu aprīkojuma iegādei. 
Pasākuma noteiktā mērķa sasniegšanai paredzētās izmaksas laika periodā 2022-2026 plānots segt no ANM.</t>
  </si>
  <si>
    <t xml:space="preserve">From REACT-EU 13.1.2.2. “Digitization of educational institutions” (ERDF) 7 560 960 euro, 2022-2023;
From Programe for Latvia 2021-2027 4.2.1.5.measure "Ensuring educational institutions for the qualitative implementation of the improved general education content at the basic and secondary education level" (ERDF) 46 750 000 euro, 2023-2025.
Computer equipment is intended for different target groups, computer registration and monitoring will be carried out, as well as the conditions of allocation will be defined in the cooperation agreement between the beneficiary and the cooperation partner.
</t>
  </si>
  <si>
    <t>ERAF 2021-2027</t>
  </si>
  <si>
    <t>2.4.1.r.  Platjoslas infrastruktūras attīstība</t>
  </si>
  <si>
    <t>2.4.1.1.i. Pasīvās infrastruktūras izbūve Via Baltica koridorā 5G pārklājuma nodrošināšanai</t>
  </si>
  <si>
    <t>Darbības programmas Latvijai 2021.-2027.gadam 1.4.1.SAM</t>
  </si>
  <si>
    <t>European Union Cohesion policy programme 2021-2027
SO 1.4.1. "Improving digital connectivity" measure 1.4.1.2. Construction of 5G infrastructure, VIA Baltica and Rail Baltica. The demarcation of 5G Via Baltica investments will be ensured at the project level by evaluating the constructed optical cable sections and objects (towers).</t>
  </si>
  <si>
    <t>2.4.1.2.i. Platjoslas jeb ļoti augstas veiktspējas tīklu “pēdējās jūdzes” infrastruktūras attīstībā</t>
  </si>
  <si>
    <t>European Union Cohesion policy programme 2021-2027
SO 1.4.1. "Improving digital connectivity" measure 1.4.1.1."Development of broadband infrastructure (last mile)". For "last mile" investments, demarcation will be ensured at the level of addresses, ensuring that the same addresses will not be able to apply for and receive support for "last mile" deployment within the framework of different funds.</t>
  </si>
  <si>
    <t>nevienlīdzības mazināšana</t>
  </si>
  <si>
    <t>3.1.1.r. Administratīvi teritoriālā reforma</t>
  </si>
  <si>
    <t>3.1.1.1.i. Valsts reģionālo un vietējo autoceļu tīkla uzlabošana</t>
  </si>
  <si>
    <t>Reconstruction and renovation of the regional and local roads within the framework of the investment is planned in synergy with other measures, including the investments made by EU funds in the  2014-2020 planning period for the development of regional road infrastructure. Demarcation will be ensured, i.e. road sections are territorially and technically separable from each other, ensuring that only road sections that have not received EU funding are renovated.</t>
  </si>
  <si>
    <t xml:space="preserve">3.1.1.2.i. Pašvaldību kapacitātes stiprināšana to darbības efektivitātes un kvalitātes uzlabošanai </t>
  </si>
  <si>
    <t>Darbības programmas Latvijai 2021.-2027.gadam 5.1.1.SAM "Vietējās teritorijas integrētās sociālās, ekonomiskās un vides attīstības un kultūras mantojuma, tūrisma un drošības veicināšana" (norādītais finansējums ir ERAF daļa, kas plānota kapacitātes pasākumiem)</t>
  </si>
  <si>
    <t>The investment of the RF Plan will be implemented in synergy with the capacity building measures for planning regions and local municipalities planned withing the European Union Cohesion policy programme 2021-2027, ensuring demarcation at investment/project level and taking into account different thematic focus of the content of measures, regularly exchanging information between involved employees on the training content, coordinating topics, timetable and results.
5.1.1. SO “Promoting the integrated social, economic and environmental development of local areas and cultural heritage, tourism and safety in urban functional areas” (specified funding is planned for the capacity building activities). Within this support training activities will be ensured for increasing administrative capacity of planning regions and local municipalities in the following areas: 1) business promotion and innovation development; 2) application of smart solutions; 3) integrated territorial development planning and implementation, adapting to demographic and climate change, including public outdoor development; 4) budget planning, including the use of new regional development support and financial instruments; 5) public participation in development planning and implementation, including improving basic knowledge of civil society as a resource and its contribution to development (amount of support 377 295 euro).
6.1.1. SO "Mitigating the economic, social and environmental consequences of the transition to climate neutrality in the most affected regions"  (Just Transition fund) support is planned to increase the knowledge and skills of regions’ and local municipalities’ specialists to work with climate neutrality issues, which is a significant precondition for efficient and coordinated transformation of to climate neutral economy (amount of support 1 532 920 euro).</t>
  </si>
  <si>
    <t>Taisnīgās pārkārtošanās fonds (2021-2027)</t>
  </si>
  <si>
    <t xml:space="preserve">3.1.1.3.i. Investīcijas uzņēmējdarbības publiskajā infrastruktūrā industriālo parku un teritoriju attīstīšanai reģionos </t>
  </si>
  <si>
    <t>Darbības programmas Latvijai 2021.-2027.gadam 5.1.1.SAM "Vietējās teritorijas integrētās sociālās, ekonomiskās un vides attīstības un kultūras mantojuma, tūrisma un drošības veicināšana" (norādītais finansējums ir ERAF daļa, kas plānota  uzņēmējdarbības publiskās infrastruktūras attīstībai pilsētu funkcionālajās teritorijās)</t>
  </si>
  <si>
    <t>European Union Cohesion policy programme 2021-2027.
5.1.1. SO “Promoting the integrated social, economic and environmental development of local areas and cultural heritage, tourism and safety in urban functional areas” (specified funding is planned for the development of public business infrastructure in urban areas, measure 5.1.1.1. (ERDF funding 133 110 000 euro). Operational programme“Growth and Employment” REACT-EU measure 13.1.1.3. "Revitalisation of territories to promote business in municipalities" (24 165 500 euro).
 For the smooth development of commercial public infrastructure throughout Latvia, demarcation is ensured at the level of programs and projects in the planning of complementary investments, including in the stages of preparation, evaluation and implementation of the project application, assurance is gained that the same activities or costs are not financed from different sources. A different emphasis is planned at the program level when determining the scope of support, investments under measure 5.1.1.1 of the Programme 2021-2027 for the development of public commercial infrastructure are intended for smaller local projects within the region (the maximum financing of the ERDF is planned to be 5 million. euros), where all municipalities will be able to compete within the region, taking into account the needs of local business for environmental development and creating job opportunities as close as possible to residents. On the other hand, the investments planned under measure 6.1.1.3 of the  Programme 2021-2027 (JTF funding 49 279 779 euro)  for the development of business support infrastructure will focus on the use of renewable energy resources in certain regions of Latvia, which will be included in the Territorial Just Transition Plan, thus promoting the transition to a climate-neutral economy and developing “green” industrial zones that consume renewable energy sources.</t>
  </si>
  <si>
    <t xml:space="preserve">ERAF (2021-2027) </t>
  </si>
  <si>
    <t>3.1.1.4.i. Finansēšanas fonda izveide zemas īres mājokļu būvniecībai</t>
  </si>
  <si>
    <t>3.1.1.5.i. Izglītības iestāžu infrastruktūras pilnveide un aprīkošana</t>
  </si>
  <si>
    <t>Darbības programmas Latvijai 2021.-2027.gadam 4.2.1.SAM "Uzlabot piekļuvi iekļaujošiem un kvalitatīviem pakalpojumiem izglītībā, mācībās un mūžizglītībā, attīstot infrastruktūru, tostarp stiprinot tālmācību, tiešsaistes izglītību un mācības" finansējums izglītības iestāžu (arī profesionālās izglītības iestādēm) nodrošinājumam (t.sk. specializētajiem ierīču komplektiem programmēšanai, multimediju laboratorijām, robotikai) pilnveidotā vispārējās izglītības satura ieviešanai. ES fondu 2021-27 investīcijas netiek plānotas izglītības iestāžu infrastruktūras pilnveidei.</t>
  </si>
  <si>
    <t xml:space="preserve">European Union Cohesion policy programme 2021-2027
SO 4.2.1."Improving equal access to inclusive and quality services in education, training and lifelong learning by developing accessible infrastructure, including by promoting resilience in distance and online education and training" measure 4.2.1.5 "Qualitative implementation of the improved general education content at the basic and secondary education levels" - funding for the provision of general education institutions for the deployment of advanced general education content (including dedicated sets of devices for programming, multimedia laboratories, robotics). Investment by EU funds 2021-2027 is not planned to improve the infrastructure of educational establishments or for construction. </t>
  </si>
  <si>
    <t>3.1.1.6.i. Pašvaldību funkciju īstenošanai un  pakalpojumu sniegšanai nepieciešamo bezizmešu transportlīdzekļu iegāde</t>
  </si>
  <si>
    <t>Norādīts indikatīvais TPF finansējums (Taisnīgas pārkārtošanās teritoriālā plāna investīciju pasākums bezizmešu mobilitātes veicināšanai pašvaldībās). Diskusijas par TPF plānu un transformācijas virzieniem vēl turpinās.</t>
  </si>
  <si>
    <t>Just Transition fund SO 6.1.1. "Mitigating the economic, social and environmental consequences of the transition to climate neutrality in the most affected regions" specifically for the measure for zero-emission vehicle  use in municipalities (measure 6.1.1.6.). JTF is a part of Programme 2021-2027. In the implementation of the investment, mutual coordination with the European Union Cohesion Policy Programme 2021-2027 is essential, evaluating the content of the investments and mutual synergy in order to prevent possible overlapping of investments, preventing the risk of double funding in the case of mutually complementary investments. The risk of double funding will be eliminated and demarcation will be ensured at program and project level, ensuring that one and the same supported activities and eligible costs are not financed twice. Considering that both JTF in the zero-emission mobility measure and RRF 3.1.1.6.i. investment  support the purchase of electric buses, project applicants will have to submit a document (acknowledgement) certifying that one and the same supported activities and eligible costs will not be financed from both RRF and JTF.</t>
  </si>
  <si>
    <t xml:space="preserve">3.1.2.r. Sociālo un nodarbinātības pakalpojumu pieejamība minimālo ienākumu reformas atbalstam </t>
  </si>
  <si>
    <t>3.1.2.1.i. Publisko pakalpojumu un nodarbinātības pieejamības veicināšanas pasākumi cilvēkiem ar funkcionāliem traucējumiem</t>
  </si>
  <si>
    <t xml:space="preserve">n/a </t>
  </si>
  <si>
    <t>3.1.2.2.i. Prognozēšanas rīka izstrāde</t>
  </si>
  <si>
    <t>3.1.2.3.i. Ilgstošas sociālās aprūpes pakalpojuma noturība un nepārtrauktība</t>
  </si>
  <si>
    <t>ERAF (2014-2020);
ERAF (2021-2027)</t>
  </si>
  <si>
    <t>For the 3.1.2.3.i investment, the implementation of the following EU fund programs can be mentioned as an additional source of financing:
- EU 2014-2020 programme "Employment and labor force mobility", priority direction "Growth and employment" priority direction "Employment and labor force mobility" 9.3.1 of the specific support objectivel "Develop service infrastructure for child care in a family environment and for the independent life and integration of persons with disabilities into society" measure 9.3.1.1 "Development of service infrastructure for implementation of deinstitutionalization plans" and measure 9.3.1.3.  "Infrastructure development of community-based social services in the city of Riga" within the framework of which the creation and improvement of service places for the provision of community-based social services (including care services in a family environment) to persons with mental disorders and children with functional disorders is supported;
- European Union Cohesion Policy Program for 2021-2027 4th policy objective "A more social and inclusive Europe, implementing the European Pillar of Social Rights"  specific support objective 4.3.1. "Promoting the socio-economic integration of socially excluded communities, migrants and disadvantaged groups through integrated measures, including in the field of housing and social services":
a) measure 4.3.1.2.t "Improving the quality and accessibility of services by bringing the branches of state social care centers closer to the services provided in the community (closer to the family environment)" the purpose of which is the creation of infrastructure (including the purchase of equipment and the improvement of the territory) for the provision of a service close to a family environment to children and young people with severe and very severe functional disabilities, who receive state-funded long-term social care and social rehabilitation services in state social care centers.
b) measure 4.3.1.5   "Development of infrastructure of social services based on society" the purpose of which is the creation of community-based social service infrastructure services (group apartment, day care center or specialized workshop) for persons with severe and very severe mental disorders and multiple disorders.
Compared to RRP 3.1.2.3.i.  investment projects, the investments of EU funds listed above for the creation of services closer to a family environment will be made for another target group, therefore double financing is not possible.
9.3.1.1. measure - 43 101 670 euro
9.3.1.3. measure - 480 886 euro
4.3.1.2.measure - 22 185 000 euro
4.3.1.5 measure - 9 977 402 euro</t>
  </si>
  <si>
    <t>3.1.2.4.i. Sociālās un profesionālās rehabilitācijas pakalpojumu sinerģiska attīstība  cilvēku ar funkcionāliem traucējumiem drošumspējas veicināšanai</t>
  </si>
  <si>
    <t>ESF (2014-2020)</t>
  </si>
  <si>
    <t>For the 3.1.2.4.i investment, the implementation of the following EU fund programs can be mentioned as an additional source of financing:
-- EU 2014-2020 programming period's programme "Employment and labor force mobility" , priority direction "Growth and employment" priority direction "Employment and labor force mobility"  the specific support objective 9.1.4  "Increase the integration of citizens exposed to the risks of discrimination in society and the labor market" within the framework of which Social Integration State Agency project No. 9.1.4.1/16/I/001 "Integration of persons with disabilities or mental disorders in employment and society" is implemented and within the framework of which the work capacity assessment method Melba&amp;Ida was purchased. Within the framework of the  RRP 3.1.2.4.i. investment the social and professional rehabilitation service for persons with functional disabilities is being improved. The beneficiaries of which, using the Melba&amp;Ida method, are planned to make recommendations on what services and support they should receive in order for the person to enter or return to the labor market;
-  European Union Cohesion Policy Program for 2021-2027 4th policy objective "A more social and inclusive Europe, implementing the European Pillar of Social Rights"  specific support objective 4.3.5. "Improve equal and timely access to quality, sustainable and cost-effective services; improve social protection systems, including promoting the availability of social protection; improve the availability, efficiency and resilience of long-term care services" measure 4.3.5.2.  "Improving effective support and palliative care service by increasing its availability for adults whose cure is no longer possible" within the framework of which it is planned to provide training for improving the professional competence of social service provider specialists and volunteer workers in working with adult persons whose cure is no longer possible (palliative care patients) in the regions by using the mobile workstation that is purchased and equipped asccordingly as a part of investment 3.1.2.4.i.
The planned investments listed above are complementary, therefore double financing is not possible.
9.1.4.1. measure - 1 486 320 EUR
4.3.5.2. measure - 5 950 000 EUR</t>
  </si>
  <si>
    <t>ESF+ (2021-2027)</t>
  </si>
  <si>
    <t xml:space="preserve">3.1.2.5.i. Bezdarbnieku, darba meklētāju un bezdarba riskam pakļauto iedzīvotāju iesaiste darba tirgū </t>
  </si>
  <si>
    <t xml:space="preserve">For the 3.1.2.5.i investment, the implementation of the following EU fund programs can be mentioned as an additional source of financing:
- Within the framework of the EU 2014-2020 programming period's programme  "Growth and employment", priority direction  "Employment and labor force mobility",   specific support objective 7.1.1. "To increase the qualifications and skills of the unemployed according to the demand of the labor market"  (from 2022 within the framework of SO 14.1.2. "Recovery measures in the field of well-being") within which is implemented the ESF project "Support for the education of the unemployed" (No. 7.1.1.0/15/I/001) (hereinafter - the ABI project). The aim of the project is to promote the competitiveness of the unemployed, jobseekers and persons at risk of unemployment in the labor market, as well as to reduce the consequences of the crisis caused by the Covid-19 pandemic in the field of employment.  ABI project will be implemented until December 31, 2023. The supported actions provided for in the project will be taken over by improving and continuing them also in RRP 3.1.2.5.i. as part of the investment, the implementation of which is planned from April 2023 to the end of 2025.
-  European Union Cohesion Policy Program for 2021-2027 4th policy objective "A more social and inclusive Europe, implementing the European Pillar of Social Rights"  specific support objective 4.3.1.  "Promoting the socio-economic integration of socially excluded communities, migrants and disadvantaged groups through integrated measures, including in the field of housing and social services" measure 4.3.3.1 "Increasing the qualifications and skills of the unemployed, job seekers and persons at risk of unemployment" the implementation of which will be started in 2025, continuing RRP investments.
The beneficiary of the funding the State Employment Agency, guided by the national regulations, which determine the conditions for repeated involvement of the target group, will ensure control to prevent double funding and that the unemployed, jobseekers and persons at risk of unemployment do not receive support at the same time within the framework of several sources of funding.
SO 7.1.1.  - 87 338 436 euro
REACT-EU SO 14.1.2. - 11 527 850 euro
4.3.3.1.measure - 40 672 500 euro
</t>
  </si>
  <si>
    <t>veselība</t>
  </si>
  <si>
    <t>4.1.1.r. Uz cilvēku centrētas, visaptverošas, integrētas veselības aprūpes sistēmas ilgtspēja un noturība</t>
  </si>
  <si>
    <t>Darbības programma Latvijai 2021.-2027.gadam. ANM ietvaros tiks izstrādātas rekomendācijas epidemioloģiskajai drošībai un integrētai aprūpei, kā arī vienoti onkoloģijas metodoloģijas principi, savukārt no ESF plānots papildinošs finansējums kvalitātes nodrošināšanas sistēmas attīstībai (t.sk.klīniskās vadlīnijas, pacientu drošība), tādējādi nodrošinot papildinātību un demarkāciju.</t>
  </si>
  <si>
    <t xml:space="preserve">Within the RRF, recommendations for epidemiological safety and integrated care, as well as unified principles of oncology methodology will be developed, while additional funding is planned from the European Union Cohesion policy programme 2021-2027  in measure 4.1.2.7 "Improving patient safety and quality of care" (ESF+) for the development of the quality assurance system (including clinical guidelines, patient security), thereby ensuring complementarity and demarcation. </t>
  </si>
  <si>
    <t>4.1.1.1.i. Atbalsts sabiedrības veselības pētījumu veikšanai</t>
  </si>
  <si>
    <t>Darbības programma Latvijai 2021.-2027.gadam. ANM plāna ietvaros tiks veikti pētījumi par antimikrobiālo rezistenci, nevakcinēšanas iemesliem un infekciju slimību izplatības mazināšanu, savukārt ESF ietvaros tiks īstenoti veselības veicināšanas pasākumi, slimību profilakse un papildinoši pētījumi sabiedrības veselības jomā, nodrošinot papildinātību un demarkāciju.</t>
  </si>
  <si>
    <t>ESF+  (2021-2027)</t>
  </si>
  <si>
    <t xml:space="preserve">Research on antimicrobial resistance, reasons for non-vaccination and reducing the spread of infectious diseases will be carried out within the RRF, while health promotion measures, disease prevention and complementary research in the field of public health will be implemented within the uropean Union Cohesion policy programme 2021-2027 ESF+, ensuring complementarity and demarcation. ESF investments are planned in SO 4.1.2.SAM measures 4.1.2.1., 4.1.2.2., 4.1.2.3., 4.1.2.4. and 4.1.2.8. </t>
  </si>
  <si>
    <t xml:space="preserve">Research on antimicrobial resistance, reasons for non-vaccination and reducing the spread of infectious diseases will be carried out within the RRF, while health promotion measures, disease prevention and complementary research in the field of public health will be implemented within the uropean Union Cohesion policy programme 2021-2027 ESF+, ensuring complementarity and demarcation. ESF investments are planned in SO 4.1.2.SAM measures 4.1.2.1., 4.1.2.3., 4.1.2.4. and 4.1.2.8. </t>
  </si>
  <si>
    <t>4.1.1.2.i. Atbalsts universitātes un reģionālo slimnīcu veselības aprūpes infrastruktūras stiprināšanai</t>
  </si>
  <si>
    <t xml:space="preserve">Darbības programma Latvijai 2021.-2027.gadam, daļa no plānotā finansējuma tiks ieguldīta sekundārās ambulatorās veselības aprūpes pakalpojumu infrastruktūras attīstībai. ANM un ERAF pasākumu īstenošanā tiks nodrošināta izmaksu kontrole, t.sk. izstrādājot MK noteikumus par konkrētām atbalstāmajām darbībām atbilstoši ANM plānam un darbības programmai, ņemot vērā investīciju stratēģijā apstiprinātos nosacījumus un principus. Papildus visu projektu vērtēšanā ir iesaistīti VM un nozares eksperti, līdz ar to tiek nodrošināta demarkācija starp projektos plānotajām investīcijām. ANM un ERAF projektu ietvaros VM izveidota darba grupa vērtēs tehnoloģiju atbilstību normatīvajam un plānošanas ietvaram. Ņemot vērā ārstniecības iestāžu investīciju vajadzības, ANM plāna un ERAF finansējums nodrošinās investīciju papildinātību un atbilstoši ieviešanas dokumentiem tiks nodrošināta investīciju demarkācija. </t>
  </si>
  <si>
    <t>REACT_EU</t>
  </si>
  <si>
    <t>Part of the investments in European Union Cohesion policy programme 2021-2027 will be invested in the development of secondary ambulatory health care service infrastructure within measures 4.1.1.1., 4.1.1.2. (218 402 225 euro). Taking into account the investment needs of medical institutions, the financing of the RRF plan and the ERDF will ensure the complementarity of investments and demarcation of investments will be ensured according to the implementation documents. The same part of the planned funding of OP 2014-2021 SO 13.1.5."Recovery measures in the health sector" (67 600 000 euro) was invested in the development of secondary healthcare service infrastructure.
A more detailed description of investment in infrastructure in the health sector is set out in the Information Report on the Investment Strategy for Health Care Infrastructure for 2021-2027</t>
  </si>
  <si>
    <t>REACT-EU (2014-2020)</t>
  </si>
  <si>
    <t xml:space="preserve">Part of the investments in European Union Cohesion policy programme 2021-2027 will be invested in the development of  health care service infrastructure within measures 4.1.1.1., 4.1.1.2. Taking into account the investment needs of medical institutions, the financing of the RRF plan and the ERDF will ensure the complementarity of investments and demarcation of investments will be ensured according to the implementation documents. 
A more detailed description of investment in infrastructure in the health sector is set out in the Information Report on the Investment Strategy for Health Care Infrastructure for 2021-2027. </t>
  </si>
  <si>
    <t>ERAF  (2021-2027)</t>
  </si>
  <si>
    <t>4.1.1.3.i. Atbalsts sekundāro ambulatoro pakalpojumu sniedzēju veselības aprūpes infrastruktūras stiprināšanai</t>
  </si>
  <si>
    <t>Darbības programma Latvijai 2021.-2027.gadam. ANM plāna ietvaros tiks attīstīta sekundārās ambulatorās veselības aprūpes pakalpojumu sniegšanai nepieciešamā infrastruktūra, atbilstoši ANM plāna ietvaros izstrādātajām rekomendācijām integrētai aprūpei un epidemioloģiskajai drošībai, kā arī uzlabojot vides pieejamību, savukārt ERAF ietvaros tiks veikti specifiski pasākumi hronisko pacientu aprūpes uzlabošanai atbilstoši investīciju stratēģijai, tādējādi nodrošinot papildinātību un demarkāciju.</t>
  </si>
  <si>
    <t>Within the framework of the RRF, the infrastructure necessary for the provision of secondary ambulatory healthcare services will be developed, in accordance with the recommendations for integrated care and epidemiological safety developed within the framework of the RRF 4.3.1.1.i., as well as by improving the accessibility of the environment, while within the ERDF, specific measures will be taken to improve the care of chronic patients in accordance with the investment strategy, thus ensuring complementarity and demarcation. Investments of EU funds are planned within European Union Cohesion policy programme for 2021-2027 in measure 4.1.1.6. A more detailed description of investment in infrastructure in the health sector is set out in the Information Report on the Investment Strategy for Health Care Infrastructure for 2021-2027.</t>
  </si>
  <si>
    <t>Within the framework of the RRF, the infrastructure necessary for the provision of secondary ambulatory healthcare services will be developed, in accordance with the recommendations for integrated care and epidemiological safety developed within the framework of the RRF 4.3.1.1.i., as well as by improving the accessibility of the environment, while within the ERDF, specific measures will be taken to improve the care of chronic patients in accordance with the investment strategy, thus ensuring complementarity and demarcation. Investments of EU funds are planned within European Union Cohesion policy programme for 2021-2027 in measure 4.1.1.1. round 4. A more detailed description of investment in infrastructure in the health sector is set out in the Information Report on the Investment Strategy for Health Care Infrastructure for 2021-2027. Specific measures will be taken for the development of monoprofile institutions in line with current sectoral policies, thus ensuring complementarity and demarcation.</t>
  </si>
  <si>
    <t>4.2.1.r. Cilvēkresursu nodrošinājums un prasmju pilnveide</t>
  </si>
  <si>
    <t>4.2.1.1.i. Atbalsts cilvēkresursu attīstības sistēmas ieviešanai</t>
  </si>
  <si>
    <t>4.3.1.r. Veselības aprūpes ilgtspēja, pārvaldības stiprināšana, efektīva veselības aprūpes resursu izlietošana, kopējā valsts budžeta veselības aprūpes nozarē palielinājums</t>
  </si>
  <si>
    <t>4.3.1.1.i. Atbalsts sekundārās ambulatorās veselības aprūpes kvalitātes un pieejamības novērtēšanai un uzlabošanai</t>
  </si>
  <si>
    <t>Within the framework of the RRF, the infrastructure necessary for the provision of secondary ambulatory healthcare services will be developed, in accordance with the recommendations for integrated care and epidemiological safety developed within the framework of the RRF, as well as by improving the accessibility of the environment, while within the ERDF, specific measures will be taken to improve the care of chronic patients in accordance with the investment strategy, thus ensuring complementarity and demarcation. Investments of EU funds are planned within European Union Cohesion policy programme for 2021-2027 in measure 4.1.1.6. (the amount of the related investment in EUR is already indicated at 4.1.1.3.i).  A more detailed description of investment in infrastructure in the health sector is set out in the Information Report on the Investment Strategy for Health Care Infrastructure for 2021-2027.</t>
  </si>
  <si>
    <t>ekonomikas transformācija un produktivitāte</t>
  </si>
  <si>
    <t>5.1.1.r. Inovāciju pārvaldība un privāto P&amp;A investīciju motivācija</t>
  </si>
  <si>
    <t>5.1.1.1.i. Pilnvērtīga inovāciju sistēmas pārvaldības modeļa izstrāde un tā nepārtraukta darbināšana</t>
  </si>
  <si>
    <t xml:space="preserve">ERAF 2021 - 2027
1.2.1. SAM “Pētniecības un inovāciju kapacitātes stiprināšana un progresīvu tehnoloģiju ieviešana uzņēmumiem” </t>
  </si>
  <si>
    <t xml:space="preserve">It is currently unclear about 5.1.1.1.i. investment additional funding. After the approval of the investment regulation, additional funding data will be clarified and included in the next report. </t>
  </si>
  <si>
    <t>It is currently unclear about 5.1.1.1.i. investment additional funding. After the approval of the investment regulation, additional funding data will be clarified and included in the next report. European Union Cohesion policy programme 2021-2027: SO 1.2.1. "Strengthening R&amp;I capacity for companies". 1.2.1.1. "Support for new product development and internationalization" 1.call.</t>
  </si>
  <si>
    <t>5.1.1.2.i. Atbalsta instruments inovāciju klasteru attīstībai</t>
  </si>
  <si>
    <t>ERAF 2021 - 2027
1.2.1. SAM “Pētniecības un inovāciju kapacitātes stiprināšana un progresīvu tehnoloģiju ieviešana uzņēmumiem”</t>
  </si>
  <si>
    <t>European Union Cohesion policy programme 2021-2027: SO 1.2.1. "Strengthening R&amp;I capacity for companies".
1.2.1.1. "Support for new product development and internationalization". RRP and Program demarcation will be ensured in time - program activities will be initiated only after RRP activities are completed.</t>
  </si>
  <si>
    <t>European Union Cohesion policy programme 2021-2027: SO 1.2.1. "Strengthening R&amp;I capacity for companies".
1.2.1.1. "Support for new product development and internationalization" 2. and 3.call. RRP and Program demarcation will be ensured in time - program activities will be initiated only after RRP activities are completed.</t>
  </si>
  <si>
    <t>5.2.1.r. Augstākās izglītības un zinātnes izcilības un pārvaldības reforma</t>
  </si>
  <si>
    <t xml:space="preserve">5.2.1.1.i. Pētniecības, attīstības un konsolidācijas granti                                                                        </t>
  </si>
  <si>
    <t xml:space="preserve">ES fondu 2021-27 investīcijas ietver arī iepriekš nefinansētas darbības reformu īstenošanai, kā arī atsevišķos gadījumos palielina darbību apjomu. ES fondu investīcijas turpinās sniegt atbalstu ANM plāna ietvaros atbalstītajiem doktorantūras un pēcdoktorantūras grantiem, kā arī digitalizācijas, tehnoloģiju attīstības, pētniecības un izglītības infrastruktūras uzlabošanas iniciatīvām. ES fondu atbalsts papildus plānots arī šādām reformu komponentēm - jaunā akadēmiskās karjeras modeļa ieviešana un cikliskas institucionālās akreditācijas ieviešana, kas savukārt nav plānots ANM investīciju ietvaros. Atsķirībā no iepriekšējiem ieguldījumiem, jaunajā plānošanas periodā plānots vairāk investēt pētniecības cilvēkresursu atjaunotnē un stiprināšanā, kas ir arī viena no ZTAI 2027 prioritātēm, kā arī kopumā kāpināt ieguldījumus P&amp;A, lai sasniegtu nacionāli nosprausto mērķi- paaugstināt P&amp;A izdevumus līdz 1,5% no IKP. 
ESIF 2014-2020: SAM 8.2.1., 8.2.2. 3.kārta, 8.2.3., SAM pasākums 1.1.1.3.
ESIF 2021-2027: SAM 1.1.1. (Doktorantūras granti| Studentu inovāciju granti | Pēcdoktorantu pētījumi, t. sk. izcila ārvalstu akadēmiskā un zinātniskā personāla piesaiste | RIS3 izcilības centri), SAM 4.2.2./ SAM 4.2.1. (Studiju modernizācija un digitalizācija | Akadēmiskās karjeras sistēmas  | Cikliskā institucionālā akreditācija). 
</t>
  </si>
  <si>
    <t xml:space="preserve">European Union Cohesion policy programme 2021-2027 (174 706 875 euro): SO 1.1.1. "Strengthening R&amp;I capacity", SO 4.2.1. "Infrastructure for inclusive and quality services in education", SO 4.2.2. "Quality, efficiency and relevance of the education and training system to the labor market". 
Programme for the EU funds for the 2014-2020  “Growth and employment” (52 279 610 euro): SO 1.1.1 "Improve research and innovation capacity and the ability of Latvian research institutions to attract external funding, by investing in human capital and infrastructure". SO 8.2.1 "Reduce fragmentation of study programs and strengthen resource sharing", SO 8.2.2. "To strengthen academic personnel of HEI in strategic specialisation areas ", SO 8.2.3. "To ensure better governance in HEI".
Between ESIF and RRP investments, the following complementarity of investments will be formed:
1) with ESIF 2014-2020 investments, support has been started for the implementation of higher education management improvement and digitization initiatives, technology development, education and research infrastructure improvements, the creation of new competitive study programs, the approval of doctoral grants, the support of post-doctoral students, which is planned to be further supported with RRP investments.
2) grants for the implementation of structural changes (external and internal consolidation), "Exit" grants, researcher (professors) grants, internal research and development grants are planned only with RRP investments.
3) only ESIF 2021-2027 investments are planned to provide support for the introduction of the new academic career model, the introduction of cyclical institutional accreditation and innovation grants for students;
4) funding for the modernization and digitization of the study environment, RIS3 centers of excellence, doctoral and post-doctoral grants is planned both with RRP and ESIF in 2021-2027. Demarcation will be ensured within the framework of the supported actions to prevent the risks of double funding. Within the framework of the RRP investment, the main emphasis will be placed on the development of the strategic specialization areas of HEIs, while the direction of ESIF 2021-2027 will be focused on the development of RIS3 areas and the transformation of the national economy. In addition, in the evaluation of all RRP and ESIF 2021-2027 investments, which are related to investments in infrastructure and digitalization, including equipment, the Ministry of Education and Science and industry experts will be involved, thus demarcation between the investments planned in the projects will be ensured.
</t>
  </si>
  <si>
    <t>likuma vara</t>
  </si>
  <si>
    <t>6.1.1.r. Analītikas stiprināšana un datu pārvaldības attīstība nodokļu administrēšanas un muitas jomā</t>
  </si>
  <si>
    <t>6.1.1.1.i. Esošo analītisko risinājumu modernizācija</t>
  </si>
  <si>
    <t>6.1.1.2.i. Jaunu analīzes sistēmu izstrāde</t>
  </si>
  <si>
    <t>6.1.1.3.i. Personāla apmācības darbam ar analītisko platformu un konsultācijas</t>
  </si>
  <si>
    <t xml:space="preserve">6.1.2.r. Muitas kontroles punktos skenēto attēlu attālināta un centralizēta analīze </t>
  </si>
  <si>
    <t>6.1.2.1.i. Dzelzceļa rentgeniekārtu  sasaiste ar BAXE un mākslīgā intelekta izmantošana dzelzceļu kravu skenēšanas attēlu analīzei</t>
  </si>
  <si>
    <t>6.1.2.2.i. Muitas laboratorijas kapacitātes stiprināšana</t>
  </si>
  <si>
    <t>ES muitas kontroles aprīkojuma instruments</t>
  </si>
  <si>
    <t xml:space="preserve">654 800 </t>
  </si>
  <si>
    <t xml:space="preserve">EU Customs Control Equipment Instrument (CCEI). 
CCEI co-financing has been allocated to purchase a chromatographer (GC-GC-MS), elemental analyzer (metals, inorganic compounds, C, H, N, and O), digital polarimeter, climatic cabinet, laboratory dishwasher, high-performance optical/digital microscope, chromatographers (GC-FID detector), sulphur analysers (UVF), flash point analysers (Abel/Pensky-Martens), moisture analyser, chromatographer (HPLC with UV-Vis detector), chromatographer (HPLC with UV-VIS/DAD and RI detectors), automatic viscosimeter (EN ISO 3104), colorimeter (ASTM D1500), spectrometrer (UV-VIS) and analytical balance. 
All of the equipment intended to be co-financed under CCEI differs from the actions supported under Measure 6.1.2.2.i. CCEI financing will not cover the same costs that will be covered by Recovery and Resilience Facility and vice versa. </t>
  </si>
  <si>
    <t>6.1.2.3.i. Saņemto pasta sūtījumu muitas kontroles pilnveidošana Lidostas MKP</t>
  </si>
  <si>
    <t>6.1.2.4.i. Infrastruktūras izveide kontroles dienestu funkciju īstenošanai Kundziņsalā</t>
  </si>
  <si>
    <t>6.2.1.r. Noziedzīgi iegūtu līdzekļu legalizācijas identificēšanas, ekonomisko noziegumu izmeklēšanas un tiesvedības procesu modernizācija</t>
  </si>
  <si>
    <t>6.2.1.1.i. AML inovāciju centra izveide noziedzīgi iegūtu līdzekļu legalizācijas identificēšanas uzlabošanai</t>
  </si>
  <si>
    <t>6.2.1.2.i. Ekonomisko noziegumu izmeklēšanas kapacitātes stiprināšana</t>
  </si>
  <si>
    <t>Iekšējās drošības fonds</t>
  </si>
  <si>
    <t>It is planned to finance project No. VP/IDF/2019/1 “Development of National Criminal Intelligence Infrastructure and System” from the Internal Security Fund in the 2014-2020 period. The funding is aimed to achive different milestones and results.Within the framework of the ISF project,  the development of a system for the accumulation and circulation of criminal intelligence information (Criminal Intelligence support information system) is planned. It will be ensure state-of-the-art information analysis capabilities,  the capacity of analytical services will be strengthened, priority work direction and methodology for analysis of information will be developed. Also the education system in this field will be developed.</t>
  </si>
  <si>
    <t>2 647 333</t>
  </si>
  <si>
    <t>6.2.1.3.i. Vienota tiesnešu, tiesu darbinieku, prokuroru, prokuroru palīgu un specializēto izmeklētāju (starpdisciplināros jautājumos) kvalifikācijas pilnveides mācību centra izveide</t>
  </si>
  <si>
    <t>6.3.1.r. Publiskās pārvaldes modernizācija</t>
  </si>
  <si>
    <t>6.3.1.1.i. Atvērta, caurskatāma, godprātīga un atbildīga publiskā pārvalde</t>
  </si>
  <si>
    <t>6.3.1.2.i. Publiskās pārvaldes profesionalizācija un administratīvās un kapacitātes stiprināšana</t>
  </si>
  <si>
    <t xml:space="preserve">6.3.1.3.i. Publiskās pārvaldes inovācijas eko-sistēmas attīstība </t>
  </si>
  <si>
    <t xml:space="preserve">Darbības programmas Latvijai 2021.-2027.gadam 1.3.1.SAM "Izmantot digitalizācijas priekšrocības pilsoņiem, uzņēmumiem un valdībām" </t>
  </si>
  <si>
    <t>European Union Cohesion policy programme for 2021-2027 measure 1.3.1.2 "Innovation laboratory for using the benefits of digitalization". Within the framework of measure 1.3.1.2 "Innovation laboratory for using the advantages of digitalization", innovation laboratory services will be provided for the intended digital tools and IT systems that are planned to be supported within the framework of the European Union Cohesion policy programme 2021-2027, while investments 6.3.1.3.i. innovation laboratory services are planned within the scope of the current and problematic issues of public administration, in addition within investment 6.3.1.3.i. trainings will be provided in connection with the necessary knowledge on ensuring the operation of innovation laboratories.</t>
  </si>
  <si>
    <t>6.3.1.4.i. Nevalstisko organizāciju izaugsme sociālās drošības pārstāvniecības stiprināšanai un  sabiedrības interešu uzraudzībai</t>
  </si>
  <si>
    <t xml:space="preserve">Darbības programmas Latvijai 2021.-2027.gadam 4.3.4.
SAM "Sekmēt aktīvu iekļaušanu, lai veicinātu vienlīdzīgas iespējas un aktīvu līdzdalību, kā arī uzlabotu nodarbinātību"
</t>
  </si>
  <si>
    <t>European Union Cohesion policy programme for 2021-2027 measure 4.3.4.5 "Support for the growth of civil society organizations by strengthening participation in public administration decision-making processes".
6.3.1.4.i. the investment supports the strengthening of the capacity of NGOs in the field of social security representation of the interests of the least protected groups of society and in the field of public interest monitoring of foreign investments and the use of state budget funding, while 4.3.4.5. the event addresses the weak development issue of civil dialogue as such, without specifying a specific field or sector. 4.3.4.5. the measure should be considered primarily as a public administration tool for stimulating the development of civil dialogue at all administrative levels of governance, involving the widest possible number of NGO participants in the planning and implementation of the policy of sectoral ministries, municipalities and planning regions. While 6.3.1.4.i. investment focuses on strengthening NGO representation on a narrow and poorly represented area in the NGO sector - social security, stimulating the formation of new NGOs and the establishment of partnerships in the NGO sector.</t>
  </si>
  <si>
    <t>6.4.1.r. Publisko iepirkuma līgumu reģistra izveide</t>
  </si>
  <si>
    <t> </t>
  </si>
  <si>
    <t>6.4.2.r. Konkurences vides pilnveidošana</t>
  </si>
  <si>
    <t xml:space="preserve">6.4.3.r. Profesionalizācijas stratēģijas izstrāde un īstenošana </t>
  </si>
  <si>
    <t xml:space="preserve">Taking into account that 6.4.3. reform does not containt funding from RRF, to achieve goals of the reform, specificly - to develop single training program and requirements for procurement commission in high scale and centralised procurement procedures, Procurement Monitoring Bureau (PMB) used additional resources: The content of the basic level of the procurement training program (guidelines, layout, tests, exams) was partially (1/3 of contract price) funded from the State Chancellery's ERDF technical support project No. 11.1.1.0/18/TP/007 "Support to the State Chancellery in the administration of European Union funds". </t>
  </si>
  <si>
    <t>Taking into account that 6.4.3. reform does not containt funding from RRF, to achieve goals of the reform, specificly - to develop single training program and requirements for procurement commission in high scale and centralised procurement procedures, Procurement Monitoring Bureau (PMB) used additional resources: 
1) The e-study module added to the procurement training program "Conflict of interests and prohibited agreements in public procurement" was partially funded from the ESF project "Professional development of human resources of the state administration in the field of prevention of corruption and reduction of the shadow economy" (No. 3.4.2.0./15/I/0025); Must take into account that this e-learning module was not intended for Procurement training programme when it was developed and is independent study programme, which is not crucial for existence of Procurement training programme or achieving milestone - this module was added to training programme because it containts important topic with the aim of supplementing the content of Procurement training programme and making it more interactive;
2) Because of limited timeframe and shortage of human resources of contractor, in the Procurement training programme, the content of the guidelines and tests of 3 study modules was developed by 3 employees of the PMB's Control Department, from 01.08.2022. until 30.09.2022, receiving a 10% bonus from the salary from EU funding - Project No. 10.1.3.0/18/TP/002 "ESF technical support to the Bureau in the administration and monitoring of European Union funds";
3) Increased qualification requirements for the procurement commission in high scale and centralised procurement and concept (frame) of Procurement training programme were developed on the basis and added to already developed State administration development matrix methodology (competence matrix) which was partially funded from ESF project No. 3.4.2.0/15/I/001 "Professional development of human resources of the state administration in the development of better regulation in the field of support implemented by small and medium-sized merchants".</t>
  </si>
  <si>
    <t>6.4.4.r. IUB IT un analītiskās kapacitātes stiprināšana</t>
  </si>
  <si>
    <t xml:space="preserve">RRF </t>
  </si>
  <si>
    <t>1 344 000</t>
  </si>
  <si>
    <t>This reforms is funded under RRF investment No. 2.1.1.1.i Administration modernisation and digital transformation of services, including business environment</t>
  </si>
  <si>
    <t>This reforms is funded under RRF investment No. 2.1.3.1.i Data availability, sharing and analysis</t>
  </si>
  <si>
    <t>RePower</t>
  </si>
  <si>
    <t>7.1.1.1.i (7.2.) Elektroenerģijas pārvades sistēmas sinhronizācija</t>
  </si>
  <si>
    <t>7.1.1.2.i (7.3.) Elektroenerģijas pārvades un sadales tīklu modernizācija</t>
  </si>
  <si>
    <t>7.1.1.3.i (7.4.) Biometāna īpatsvara galapatēriņā palielināšana</t>
  </si>
  <si>
    <t>* kā to pieprasa EK Regulas "Eiropas Parlamenta un Padomes regula Nr. 2021/241, ar ko izveido Atveseļošanas un noturības mehānismu" 9.pants</t>
  </si>
  <si>
    <t>Atveseļošanas fonda kopējie rādītāji</t>
  </si>
  <si>
    <t>Rādītāja atsauces numurs</t>
  </si>
  <si>
    <t>Sadalījuma nosaukums</t>
  </si>
  <si>
    <t>Apakšsadalījums
(ja piemērojams)</t>
  </si>
  <si>
    <t>Mērvienība</t>
  </si>
  <si>
    <t>Kopējo rādītāju ziņošanas progress EK</t>
  </si>
  <si>
    <t>Tehniskā aile Rādītāja kategorija</t>
  </si>
  <si>
    <t>Ziņots EK 24.02.2022.</t>
  </si>
  <si>
    <r>
      <t xml:space="preserve">Ziņots EK 26.08.2022.
</t>
    </r>
    <r>
      <rPr>
        <b/>
        <sz val="10"/>
        <color theme="1"/>
        <rFont val="Times New Roman"/>
        <family val="1"/>
        <charset val="186"/>
      </rPr>
      <t>(dati no CFLA 02.08.2022)</t>
    </r>
  </si>
  <si>
    <r>
      <t xml:space="preserve">Ziņots EK  28.02.2023.
</t>
    </r>
    <r>
      <rPr>
        <b/>
        <sz val="10"/>
        <color theme="1"/>
        <rFont val="Times New Roman"/>
        <family val="1"/>
        <charset val="186"/>
      </rPr>
      <t>(dati no KPVIS 23.01.2023.)</t>
    </r>
  </si>
  <si>
    <r>
      <t xml:space="preserve">Ziņots EK 30.08.2023.
</t>
    </r>
    <r>
      <rPr>
        <b/>
        <sz val="10"/>
        <color theme="1"/>
        <rFont val="Times New Roman"/>
        <family val="1"/>
        <charset val="186"/>
      </rPr>
      <t xml:space="preserve">(dati no KPVIS 17.08.2023.) </t>
    </r>
  </si>
  <si>
    <r>
      <t xml:space="preserve">Ziņots EK 28.02.2024.
</t>
    </r>
    <r>
      <rPr>
        <b/>
        <sz val="10"/>
        <color theme="1"/>
        <rFont val="Times New Roman"/>
        <family val="1"/>
        <charset val="186"/>
      </rPr>
      <t xml:space="preserve">
(dati no KPVIS 09.02.2024.) </t>
    </r>
  </si>
  <si>
    <t>Rādītāja sniegums kumulatīvi</t>
  </si>
  <si>
    <t>RRFCI01</t>
  </si>
  <si>
    <t>Gada primārās enerģijas patēriņa ietaupījums</t>
  </si>
  <si>
    <t>MWh/gadā</t>
  </si>
  <si>
    <t>RRFCI01.1</t>
  </si>
  <si>
    <t>RRFCI02</t>
  </si>
  <si>
    <t xml:space="preserve">Papildu darbības jauda, kas uzstādīta atjaunojamo energoresursu enerģijas vajadzībām </t>
  </si>
  <si>
    <t>Jauda atjaunojamās enerģijas ražošanai</t>
  </si>
  <si>
    <t>MW</t>
  </si>
  <si>
    <t>RRFCI02.1</t>
  </si>
  <si>
    <t>Elektoru jauda ūdeņraža ražošanai</t>
  </si>
  <si>
    <t>RRFCI02.2</t>
  </si>
  <si>
    <t>RRFCI03</t>
  </si>
  <si>
    <t>Alternatīvo degvielu infrastruktūra (uzpildes/uzlādes punkti)</t>
  </si>
  <si>
    <t xml:space="preserve">Uzlādes punkti </t>
  </si>
  <si>
    <t>Uzpildes/
uzlādes punkti</t>
  </si>
  <si>
    <t>Degvielas uzpildes punktu</t>
  </si>
  <si>
    <t xml:space="preserve">Ūdeņraža uzpildes punktus </t>
  </si>
  <si>
    <t>RRFCI04</t>
  </si>
  <si>
    <t>Iedzīvotāji, kuri gūst labumu no pasākumiem aizsardzībai pret plūdiem, dabas ugunsgrēkiem un citām ar klimatu saistītām dabas katastrofām</t>
  </si>
  <si>
    <t>personas</t>
  </si>
  <si>
    <t>RRFCI05</t>
  </si>
  <si>
    <t>Papildu mājokļi ar piekļuvi internetam, ko nodrošina, izmantojot ļoti augstas veiktspējas tīklus</t>
  </si>
  <si>
    <t>mājokļi</t>
  </si>
  <si>
    <t>RRFCI06</t>
  </si>
  <si>
    <t>Uzņēmumi, kas saņem atbalstu digitālo produktu, pakalpojumu un lietojumprogrammu izstrādei vai ieviešanai</t>
  </si>
  <si>
    <t>Uzņēmumi, kurus atbalsta, lai izstrādātu digitālās tehnoloģijas un risinājumus</t>
  </si>
  <si>
    <t xml:space="preserve">Mazie, tai skaitā mikro, uzņēmumi </t>
  </si>
  <si>
    <t>uzņēmumi</t>
  </si>
  <si>
    <t>RRFCI06.1</t>
  </si>
  <si>
    <t xml:space="preserve">Vidējie uzņēmumi </t>
  </si>
  <si>
    <t>RRFCI06.2</t>
  </si>
  <si>
    <t xml:space="preserve">Lielie uzņēmumi </t>
  </si>
  <si>
    <t>RRFCI06.3</t>
  </si>
  <si>
    <t>Uzņēmumi, kurus atbalsta, lai pieņemtu digitālos risinājumus savu pakalpojumu, produktu vai procesu pārveidošanai</t>
  </si>
  <si>
    <t>RRFCI06.4</t>
  </si>
  <si>
    <t>RRFCI06.5</t>
  </si>
  <si>
    <t>RRFCI06.6</t>
  </si>
  <si>
    <t>RRFCI07</t>
  </si>
  <si>
    <t xml:space="preserve">Jaunu un uzlabotu publisko digitālo pakalpojumu, produktu un procesu lietotāji  </t>
  </si>
  <si>
    <t>lietotāji/gadā</t>
  </si>
  <si>
    <t>RRFCI07.1</t>
  </si>
  <si>
    <t>RRFCI08</t>
  </si>
  <si>
    <t>Atbalstītajās pētniecības struktūrās strādājošie pētnieki</t>
  </si>
  <si>
    <t>Sievietes</t>
  </si>
  <si>
    <t>Gada pilnslodzes ekvivalents</t>
  </si>
  <si>
    <t>Vīrieši</t>
  </si>
  <si>
    <t>Nebinārais</t>
  </si>
  <si>
    <t>RRFCI09</t>
  </si>
  <si>
    <t>Atbalstītie uzņēmumi (tai skaitā – mazi uzņēmumi, tostarp mikrouzņēmumi, vidēji uzņēmumi un lieli uzņēmumi)</t>
  </si>
  <si>
    <t>RRFCI09.1</t>
  </si>
  <si>
    <t>RRFCI09.2</t>
  </si>
  <si>
    <t>RRFCI09.3</t>
  </si>
  <si>
    <t>RRFCI010</t>
  </si>
  <si>
    <t>Izglītības vai apmācības dalībnieku skaits*</t>
  </si>
  <si>
    <t>Vīrieši 0-17 gadi</t>
  </si>
  <si>
    <t>RRFCI10.1</t>
  </si>
  <si>
    <t>no tā: digitālo prasmju apmācību dalībnieku skaits</t>
  </si>
  <si>
    <t>RRFCI10.1.1</t>
  </si>
  <si>
    <t>Vīrieši 18-29 gadi</t>
  </si>
  <si>
    <t>RRFCI10.2</t>
  </si>
  <si>
    <t>RRFCI10.2.1</t>
  </si>
  <si>
    <t>Vīrieši 30-54 gadi</t>
  </si>
  <si>
    <t>RRFCI10.3</t>
  </si>
  <si>
    <t>RRFCI10.3.1</t>
  </si>
  <si>
    <t>Vīrieši 55 gadi un vairāk gadi</t>
  </si>
  <si>
    <t>RRFCI10.4</t>
  </si>
  <si>
    <t>RRFCI10.4.1</t>
  </si>
  <si>
    <t>Sievietes 0-17 gadi</t>
  </si>
  <si>
    <t>RRFCI10.5</t>
  </si>
  <si>
    <t>RRFCI10.5.1</t>
  </si>
  <si>
    <t>Sievietes 18-29 gadi</t>
  </si>
  <si>
    <t>RRFCI10.6</t>
  </si>
  <si>
    <t>RRFCI10.6.1</t>
  </si>
  <si>
    <t>Sievietes 30-54 gadi</t>
  </si>
  <si>
    <t>RRFCI10.7</t>
  </si>
  <si>
    <t>RRFCI10.7.1</t>
  </si>
  <si>
    <t>Sievietes 55 gadi un vairāk gadi</t>
  </si>
  <si>
    <t>RRFCI10.8</t>
  </si>
  <si>
    <t>RRFCI10.8.1</t>
  </si>
  <si>
    <t>Nebinārais 0-17 gadi</t>
  </si>
  <si>
    <t>Nebinārais 18-29 gadi</t>
  </si>
  <si>
    <t>Nebinārais 30-54 gadi</t>
  </si>
  <si>
    <t>Nebinārais 55 gadi un vairāk gadi</t>
  </si>
  <si>
    <t>RRFCI011</t>
  </si>
  <si>
    <t>To cilvēku skaits, kuri ir nodarbināti vai iesaistīti darba meklēšanā</t>
  </si>
  <si>
    <t>Vīrieši 55 un vairāk gadi</t>
  </si>
  <si>
    <t>Sievietes 55 un vairāk gadi</t>
  </si>
  <si>
    <t>Nebinārais 55 un vairāk gadi</t>
  </si>
  <si>
    <t>RRFCI012</t>
  </si>
  <si>
    <t>Jaunu vai modernizētu veselības aprūpes iestāžu ietilpība</t>
  </si>
  <si>
    <t>personas/gadā</t>
  </si>
  <si>
    <t>RRFCI12.1</t>
  </si>
  <si>
    <t>RRFCI013</t>
  </si>
  <si>
    <t xml:space="preserve">Jaunu vai modernizētu bērnu aprūpes un izglītības iestāžu klašu telpu ietilpība </t>
  </si>
  <si>
    <t>RRFCI014</t>
  </si>
  <si>
    <t>To jauniešu skaits vecumā no 15 līdz 29 gadiem, kuri saņem atbalstu</t>
  </si>
  <si>
    <t xml:space="preserve">Vīrieši </t>
  </si>
  <si>
    <t>RRFCI14.1</t>
  </si>
  <si>
    <t>RRFCI14.2</t>
  </si>
  <si>
    <t>* Informācija par dalībniekiem (RRFCI10 ietvaros) uzkrājama gan digitālo apmācību, gan pārējo projekta ietvaros plānoto apmācību/izglītības ietvaros. Dati par digitālo apmācību dalībniekiem nodalāmai (uzkrājami) atsevišķi (ja attiecināms).</t>
  </si>
  <si>
    <t>Atveseļošanas fonda uzraudzības rādītāji, kas ziņojami EK pusgada ziņojumā līdz 2024. gada 15. oktobrim</t>
  </si>
  <si>
    <t>Rādītājs kods</t>
  </si>
  <si>
    <t>Sasniedzamā vērtība</t>
  </si>
  <si>
    <t>Aktuālā teksta vērtība</t>
  </si>
  <si>
    <t>Aktuālā skaitliskā vērtība</t>
  </si>
  <si>
    <t>1.2.1.2.i. investīcijas 1.pasākums: uz 30.06.2024. norisinājušās 7 atlases kārtas, ir noslēgts 151 atbalsta līgums 58 694 689.95 EUR apmērā. Nākamās projektu atlases kārtas plānotas 2024. gada rudenī.
1.2.1.2.i. investīcijas 2.pasākums: uz 22.07.2024. ir noslēgti 8 līgumi ar finansējuma saņēmējiem par kopējo ANM finansējumu  40 000 000 EUR un 22 404 821.34 EUR privāto līdzfinansējumu.</t>
  </si>
  <si>
    <t>1.2.1.2.i. investments 1.measure: 7 selection rounds took place till 30.06.2024. and 151 aid contracts amounting to EUR 58 694 689.95 have been concluded. The next rounds of project selection are planned in autumn 2024.
1.2.1.2.i. investments 2.measure: till 22.07.2024. 8 contracts with the beneficiaries of funding have been concluded for total RRF funding of 40 000 000 EUR and private co-financing of 22 404 821.34 EUR</t>
  </si>
  <si>
    <t>Turpinās darbs pie normatīvā regulējuma izstrādes. Rādītāju plānots sasniegt līdz 2024. gada beigām.</t>
  </si>
  <si>
    <t>Development of legal framework is continuing. The indicator is expected to be reached by the end of 2024.</t>
  </si>
  <si>
    <t>Būvniecības līgumi, kas līdz 2024. gada 31. decembrim piešķirti par vismaz 50% no pārbūves un atjaunošanas kopskaita</t>
  </si>
  <si>
    <t>Uz 23.09.2024. investīciju īstenošanai noslēgti 20 projektu īstenošanas līgumi. 
Noslēgti 14 projektu būvdarbu izpildes līgumi.
Šobrīd 1 projektā notiek būvdarbu iepirkuma vērtēšana un vēl 3 projektos ir izsludināts būvdarbu iepirkums.
Projektu īstenošanas būvdarbi uzsākti 12 objektos.</t>
  </si>
  <si>
    <t>As of 23.09.2024, 20 project implementation agreements have been concluded for the implementation of investments. 14 project works performance contracts have been concluded.
Currently, 1 project is undergoing evaluation of the procurement of construction works, and in 3 projects procurement of construction works has been announced.
Construction works for projects have been started in 12 objects.</t>
  </si>
  <si>
    <t>Ministru kabineta noteikumi Nr.529 apstiprināti 2023.gada 12.septembrī. 
Ņemot vērā to, ka 2.3.1.2.i. investīcijas abu kārtu projekti tikai uz 2024.gada 30.jūniju ir tikuši apstiprināti vai tikko noslēguši līgumus par projekta īstenošanu, tad rādītaju sasniegšana līdz 2024.gada 30. jūnijam nav iespējama, jo faktiski projektu īstenošana tikai uzsākta 2024.gada jūlijā.
 Pieņemot, ka 4. maksājumu pieprasījumu plānots iesniegt Eiropas Komisijai 2025. gada vidū, attiecīgi finansējuma saņēmējiem pēc Ministru kabineta noteikumos noteiktajiem termiņiem konkrēto rādītāju sasniegšanai būs papildus vismaz pusgads.
Pamatojoties uz minēto informāciju, rādītāju sasniegšana plānota līdz 2024.gada beigām.</t>
  </si>
  <si>
    <t>The regulations of the Cabinet of Ministers No. 529 were approved on September 12, 2023. 
Considering that 2.3.1.2.i. the projects of both rounds of investment have only been approved or have just concluded contracts for the implementation of the project on June 30, 2024  then achieving the indicators by June 30, 2024 is not possible, because actually the implementation of the projects only started in July 2024.
Assuming that the 4th payment request is planned to be submitted to the European Commission in the middle of 2025, the recipients of the funding will have at least half an additional year to achieve the specific indicators according to the deadlines set in the regulations of the Cabinet of Ministers.
Based on the mentioned information, the indicators are planned to be achieved by the end of 2024</t>
  </si>
  <si>
    <t>Ministru kabineta noteikumi Nr.529 apstiprināti 2023.gada 12.septembrī. 
Ņemot vērā to, ka 2.3.1.2.i. investīcijas abu kārtu projekti uz 2024.gada 30.jūniju ir bijuši apstiprināti vai dažos jau noslēgti līgumi, rādītaju sasniegšana līdz 2024.gada 30. jūnijam  nav iespējama. Pamatojoties uz minēto informāciju, rādītāju sasniegšana plānota līdz 2024.gada beigām.
 Pieņemot,  ka 4. maksājumu pieprasījumu plānots iesniegt Eiropas Komisijai 2025. gada vidū, attiecīgi finansējuma saņēmējiem pēc Ministru kabineta noteikumos noteiktajiem termiņiem konkrēto rādītāju sasniegšanai būs papildus vismaz pusgads.</t>
  </si>
  <si>
    <t>Vides aizsardzības un reģionālās attīstības ministrijas (turpmāk - VARAM) projekts "Sabiedrības digitālo prasmju attīstība", kura ietvaros ir paredzēts līdz 2024.g. 31. decembrim sasniegt, ka 15000 iedzīvotāju pilnveidos savas digitālās pašapkalpošanās prasmes, tika apstiprināts 2023. gada 27. novembrī, un 2023.gada 22.decembrī ir parakstīta Vienošanās par projekta ieviešanu starp VARAM un Centrālo līgumu un finanšu aģentūru (turpmāk - CFLA) par projekta ieviešanu. 
Projekta progress uz 28.08.2024: norisinās mācību programmu izstrāde (nodevuma termiņš 9.septembris); tiek strādāts pie tehniskā nodrošinājuma (10.septembrī paredzētas mācības pašvaldībām); norisinās komunikācijas iepirkuma izvērtēšana (saņemti septiņi pieteikumi); ar piecām pašvaldībām abpusēji parakstīti sadarbības līgumi. Pēc sadarbības līguma noslēgšanas, pašvaldības izvirzīs mentorus atlasei.
Ņemot vērā šī brīža progresu, mācības tiks uzsāktas rudens otrajā pusē, līdz ar ko līdz 2024.gada decembrim netiks sasniegts plānotais rezultatīvais rādītājs. Provizoriski rādītājs tiks sasniegts 2025.gada aprīlī. 
Jaunatnes starptautisko programmu aģentūras (turpmāk - JSPA) projekts "Digitālā darba ar jaunatni sistēmas attīstība pašvaldībās", kura ietvaros līdz 2024. gada 31. decembrim ir paredzēts izstrādāt kopīgās tehnoloģiju jaunrades pamatnostādnes (vadlīnijas) jauniešu tehnoloģiju un inovācijas kapacitātes attīstībai tika apstiprināts 2023. gada 29. novembrī, un 2024. gada 4. janvārī ir noslēgta Vispārīgā vienošanās starp JSPA un CFLA. 2024. gada 14. martā tika publicēts lēmums iepirkumā par nepieciešamo nacionālo mācību, mācību pasākumu, mentoringa, monitoringa un vadlīniju izstrādes pakalpojuma nodrošināšanu un slēgti līgumi ar 7 pretendentiem. 
2024. gada 24. aprīlī tika apstiprināti Iekšējie noteikumi (administrēšanas kārtība) projekta administrēšanai. 2024. gada maijā un jūnijā notikušas mācības pašvaldību darba ar jaunatni veicējiem, mācībās piedalījās visu 43 pašvaldību pārstāvji. Turpinās sadarbības līgumu parakstīšana ar pašvaldībām. Paralēli notiek darbs pie vienkāršotu izmaksu metodikas izstrādes un saskaņošanas. Vadlīniju izstrāde uzsākta 2024. gada aprīlī un plānots to pabeigt 2024. gada septembrī.</t>
  </si>
  <si>
    <t>The project "Development of Society's Digital Skills" by the Ministry of Environmental Protection and Regional Development (hereinafter - MEPRD), which aims to improve digital self-service skills of 15,000 residents by December 31, 2024, was approved on November 27, 2023. On December 22, 2023, an Agreement on project implementation was signed between MEPRD and the Central Contract and Finance Agency (hereinafter - CCFA). 
Project Progress as of August 28, 2024: The development of training programs is ongoing (with a deadline of September 9). Work is being done on technical support (training for municipalities is scheduled for September 10). The evaluation of the communication procurement is in progress (seven applications have been received). Collaboration agreements have been mutually signed with five municipalities. Following the conclusion of the collaboration agreements, the municipalities will nominate mentors for selection.
Considering the current progress, the training is expected to commence in the second half of autumn, which means the planned performance indicator will not be achieved by December 2024. The provisional indicator is expected to be achieved in April 2025.
The project "Development of a Digital Youthwork System  in Municipalities" by the Agency for International Youth Programs (hereinafter - AIYP), which aims to develop common guidelines for technology innovation for the capacity development of youth technology and innovation by December 31, 2024, was approved on November 29, 2023. On January 4, 2024, a General Agreement was signed between AIYP and CCFA. On March 14, 2024 a decision was published in the tender for the provision of necessary national training, training events, mentoring, monitoring, and guideline development services, and contracts were signed with 7 applicants. On April 24, 2024, Internal Regulations (administration procedures) for the administration of project No. 2.3.2.1.i.0/1/23/I/CFLA/002 “Development of the Digital Youthwork System in Municipalities” were approved. In May and June 2024, training sessions were conducted for municipal youth workers, with representatives from all 43 municipalities participating. The signing of cooperation agreements with the municipalities is ongoing. Simultaneously, work is underway on the development and approval of the simplified cost methodology. The development of the guidelines began in April 2024, with completion planned for September 2024.</t>
  </si>
  <si>
    <t>Valsts administrācijas skola izstrādāja un 2024. gada 31. jūlijā apstiprināja valsts pārvaldes darbinieku digitālo prasmju un kompetenču plānu. Valsts pārvaldes digitālo prasmju plāns un ietvars, tajā skaitā mācību programmas ir pieejams Valsts administrācijas skolas Mācību pārvaldības sistēmā (https://mps.vas.gov.lv/ieraksts/publiskas-parvaldes-digitalo-prasmju-un-kompetencu-ietvars ). Pieteikšanās mācībām tiek organizēta Mācību pārvaldības sistēmā, kā arī Mācību pārvaldības sistēmā tiek publicēti mācību materiāli un apliecības par pabeigtajām mācībām.</t>
  </si>
  <si>
    <t>The School of Public Administration developed and confirmed on July 31, 2024, the plan of digital skills and competencies for public administration employees. The Public administration digital skills plan and framework, including curricula are available in the School of Public Administration's Learning Management System (https://mps.vas.gov.lv/ieraksts/publiskas-parvaldes-digitalo-prasmju-un-kompetencu-ietvars). Applications for trainings are organized in the Learning Management System, as well as training materials and certificates of completed training are published in the Learning Management System.</t>
  </si>
  <si>
    <t>Valsts administrācijas skola izstrādāja un 2024. gada 31. jūlijā apstiprināja valsts pārvaldes darbinieku digitālo prasmju un kompetenču plānu.
Digitālo prasmju un kompetenču ietvars ir veidots, lai stiprinātu digitālās prasmes un kompetences valsts pārvaldes darbinieku vidū. Tas kalpos kā pamats darbinieku attīstībai un mācībām, kā arī var tikt izmantots citos cilvēkresursu vadības procesos, piemēram, atlasē. Jaunais ietvars ļaus precīzi definēt nepieciešamās prasmes un kompetences, kas savukārt nodrošinās efektīvāku un mērķtiecīgāku darbinieku atlasi un attīstību.</t>
  </si>
  <si>
    <t>Investīcijas īstenošanai noslēgti 22 projektu līgumi, kuru ietvaros plānots atjaunot 63 valsts un pašvaldību ēkas. 1 projekta īstenošana ir noslēgusies.
Minēto līgumu ietvaros turpinās atskaites punkta sasniegšana.
Taču ir saņemta informācija no CFLA, ka projektos atskaites punkts uz 30.06.2024. nav sasniegts pilnā apmērā.</t>
  </si>
  <si>
    <t>The investment involves 22 project contracts for the renovation of 63 state and municipal buildings. 1 project has been completed.
The achievement of the milestones under these contracts continues.
However, information has been received from the Central Finance and Contracting Agency that the projects have not fully reached the 30.06.2024 milestone.</t>
  </si>
  <si>
    <t>Informatīvais ziņojums par atskaites punkta termiņa kavējumu tika pieņemts Ministru kabineta sēdē 13.08.2024. (Ministru kabineta 13.08.2024. sēdes protokols Nr. 31, 77. §). 
Neskatoties uz to, ka 3.1.2.1.i. investīcijas pirmās kārtas pasākuma projektos ir identificētas problēmas saistībā ar iepirkumu konkursu norisi (vairāki iepirkumi noslēgušies bez rezultāta), kas ietekmē noteiktā 113. atskaites punkta izpildi šobrīd noteiktajā termiņā, minētās nobīdes nerada riskus maksājuma pieprasījuma sagatavošanai, jo atskaites punkta izpilde tiks nodrošināta līdz maksājuma pieprasījuma iesniegšanai Eiropas Komisijai (līdz 2025. gada 2. ceturksnim).</t>
  </si>
  <si>
    <t>Ministru kabinets ir pieņēmis grozījumus saistītajos Ministru kabineta noteikumos, kas attiecas uz:
1)jaunā doktorantūras modeļa ieviešanu Latvijā; 
Latvijas Republikas Saeima 2024. gada 14. martā pieņēma likumu “Grozījumi Augstskolu likumā“ (1 - T160_Annex_1_09.09.2024.)  un likumu “Grozījumi Zinātniskās darbības likumā”(2 - T160_Annex_2_09.09.2024.) . Abi likumi stājās spēkā 2024. gada 1. maijā, nosakot jaunu tiesisko regulējumu jaunajam doktorantūras modelim atbilstoši 25.06.2020. MK rīkojuma Nr. 345  “Par konceptuālo ziņojumu “Par jauna doktorantūras modeļa ieviešanu Latvijā”” 1. punktam par konceptuālajā ziņojumā “Par jauna doktorantūras modeļa ieviešanu Latvijā” ietvertā risinājuma ieviešanu.
Atbilstoši likumam “Grozījumi Augstskolu likumā” tiek veiktas izmaiņas saistītajos Ministru kabineta tiesību aktos – nosacījumi par doktorantu studiju līgumos ietveramo informāciju (3 - T160_Annex_3_09.09.2024.)  (grozījumi ir apstiprināti), kārtību, kādā doktorantūru finansē no valsts budžeta līdzekļiem, tostarp pamatprincipus valsts finansētu doktorantūras studiju vietu piešķiršanai valsts augstskolām un doktorantūras finansējuma piešķiršanas un aprēķināšanas kārtību (4) (noteikumi ir saskaņošanā) un izstrādāti jauni tiesību akti - Prasības par doktoranta nodarbinātību, darba līguma noslēgšanu un izbeigšanu un kārtība, kādā aprēķina atlīdzību (5)  (atrodas saskaņošanā), lai nodrošinātu doktorantu uzņemšanu atbilstoši jaunajam regulējumam sākot ar 2024. gada 1. augustu. Jaunais doktorantūras modelis tiek ieviests pakāpeniski, un visas tā daļas stāsies spēkā 2027. gada 1. janvārī.  
Jaunais doktorantūras modelis sāk savu darbību 2024./2025. studiju gada rudenī. Valsts dibinātās augstskolas, ievērojot Augstskolu likuma noteikumus, ir izveidojušas doktorantūras skolas, kas turpmāk organizēs doktora studiju programmu īstenošanu un nodrošinās doktorantūras kvalitāti visos tās posmos. Doktorantiem, kuri studijas doktora studiju programmā uzsāks no šā gada 1. septembra, tās tiks organizētas un doktora grādu piešķirs jau atbilstoši jaunajam doktorantūras modelim, tostarp saskaņā ar Augstskolu likuma 47.1 pantā ietverto normu par doktorantu nodarbinātību, doktorantiem, kuri tiks uzņemti valsts finansētā studiju vietā doktora studiju programmā un ar kuriem augstskola vai tās doktorantūras skolas sadarbības partneris būs noslēdzis darba līgumu, tiks izmaksāta ikmēneša bruto atlīdzību vismaz 1000 eiro mēnesī 12 mēnešus gadā.
Valsts dibinātajām augstskolām un zinātniskajiem institūtiem konsultatīvu atbalstu jaunā doktorantūras modeļa ieviešanai nodrošina OECD (Organisation for Economic Co-operation and Development jeb Ekonomiskās sadarbības un attīstības organizācija) augstākās izglītības jomas un zinātnes nozares eksperti Izglītības un zinātnes ministrijas (turpmāk – IZM) īstenotā Eiropas Komisijas tehniskās palīdzības projekta REFORM/IM2023/007 (23LV24) “Support for Institutionalising the New Academic Careers Framework in Latvia” jeb “Atbalsts jauna akadēmiskās karjeras ietvara institucionālai ieviešanai Latvijā” (6) ietvaros. Šā gada novembrī notiks darba seminārs par doktorantūras īstenošanu visu augstskolu un zinātnisko institūciju pārstāvjiem, kā arī OECD ekspertu konsultatīvas vizītes atsevišķās valsts dibinātajās augstskolās un zinātniskajos institūtos.
2) jaunās akadēmiskās karjeras ietvara ieviešanu Latvijā;
Līdz ar jaunā doktorantūras modeļa tiesiskā regulējuma noteikšanu, kas stājās spēkā 2024. gada 1. maijā, ir uzsāktas darbības jaunā doktorantūras modeļa ieviešanai, kas ir jaunā akadēmiskās karjeras ietvara daļa.
2023. gada beigās zinātnes universitātes uzsāka tenūras sistēmas, kas ir jaunā akadēmiskās karjeras ietvara daļa, ieviešanu un testēšanu. Gan 2023., gan 2024. gadā šim mērķim papildus no valsts budžeta tika piešķirts finansējums 3 milj. EUR apmērā (7) .
IZM izstrādātais konceptuālais ziņojums “Par jauna akadēmiskās karjeras ietvara ieviešanu Latvijā” (24-TA-1408) tika apspriests publiskajā apspriešanā 05.06.2</t>
  </si>
  <si>
    <t>The Cabinet of Ministers has adopted amendments to the related Cabinet of Ministers Regulations concerning:
1) the introduction of the new doctoral model in Latvia; 
On 14 March 2024, the Saeima of the Republic of Latvia adopted the law ""Amendments to the Higher Education Institutions Law""  (1 - T160_Annex_1_09.09.2024.)) and the law ""Amendments to the Scientific Activities Law"" (2 - T160_Annex_2_09.09.2024.)). Both laws entered into force on 1 May 2024, establishing a new legal framework for the new doctoral model in accordance with the Law of 25.06.2020. The decision of the Cabinet of Ministers of the Republic of Latvia of 25 June 2020 on the implementation of the new doctoral model in Latvia was adopted by the Council of Ministers of the Republic of Latvia in its Decision No 345 ""On the conceptual report on the implementation of a new doctoral model in Latvia"" of 25 June 2020.
In accordance with the Law on Amendments to the Law on Higher Education Institutions, changes are made to the related Cabinet of Ministers' legislation - provisions on the information to be included in doctoral students' study agreements (3 - T160_Annex_3_09.09.2024.))  (the amendments have been approved), the procedure for financing doctoral studies from state budget funds, including the basic principles for the allocation of state-funded doctoral study places to public universities and the procedure for the allocation and calculation of doctoral funding (4) (provisions are being harmonised) and new legislation - Requirements for the employment, conclusion and termination of employment contracts of doctoral students and the procedure for the calculation of remuneration (5) (provisions are being harmonised) to ensure that doctoral students are admitted under the new regulation as from 2024. 1 August. The new doctoral model is being phased in and all parts will enter into force on 1 January 2027.  
The new doctoral model will start in the autumn of the academic year 2024/2025. State-founded universities have established doctoral schools, in compliance with the provisions of the Law on Higher Education Institutions, which will further organise the implementation of doctoral programmes and ensure the quality of doctoral studies at all stages. Doctoral students who start their doctoral studies from 1 September this year will be organised and awarded their doctoral degree already in accordance with the new doctoral model, including, in accordance with the provision on employment of doctoral students in Article 47.1 of the Law on Higher Education Institutions, doctoral students who are admitted to a state-funded place of study in a doctoral programme and with whom the university or its partner doctoral school has concluded an employment contract will be paid a gross monthly remuneration of at least EUR 1000 per month for 12 months per year.
Consultative support for the implementation of the new doctoral model for state-founded higher education institutions and research institutes is provided by higher education and science experts from the OECD (Organisation for Economic Co-operation and Development) under the European Commission technical assistance project REFORM/IM2023/007 (23LV24) ""Support for Institutionalising the New Academic Careers Framework in Latvia"" (6) implemented by the Ministry of Education and Science (further – MoES). In November this year, a workshop on the implementation of doctoral careers will be held for representatives of all universities and research institutions, as well as advisory visits by OECD experts to selected state-founded universities and research institutes.
2) the implementation of the new academic career framework in Latvia;
With the establishment of the legal framework for the new doctoral model, which entered into force on 1 May 2024, activities have started to implement the new doctoral model as part of the new academic career framework.
At the end of 2023, science universities started the implemen</t>
  </si>
  <si>
    <t>(1) “Grozījumi Augstskolu likumā” (pieņemts Saeimā 14.03.2024., stājās spēkā 01.05.2024. ) 
Publicēts - https://www.vestnesis.lv/op/2024/62.1
(2) “Grozījumi Zinātniskās darbības likumā” (pieņemts Saeimā 14.03.2024., stājās spēkā 01.05.2024.)
Publicēts - https://www.vestnesis.lv/op/2024/62.5
(3) Grozījumi Ministru kabineta 2007. gada 23. janvāra noteikumos Nr. 70 "Studiju līgumā obligāti ietveramie noteikumi" (Pieņemts: 16.07.2024., stājās spēkā 01.08.2024.)
Publicēts - https://www.vestnesis.lv/op/2024/138.5
(4) Grozījumi Ministru kabineta 2006. gada 12. decembra noteikumos Nr. 994 "Kārtība, kādā augstskolas un koledžas tiek finansētas no valsts budžeta līdzekļiem" - https://vktap.mk.gov.lv/legal_acts/headers/2e368026-81ca-4c40-b23c-1de09b45e589 (noteikumi ir saskaņošanā)
(5) “Prasības par doktoranta nodarbinātību, darba līguma noslēgšanu un izbeigšanu un kārtība, kādā aprēķina atlīdzību” (noteikumi ir saskaņošanā)-  https://vktap.mk.gov.lv/legal_acts/headers/b295633b-0979-4e31-8628-f0b4eb3ae806
(6) https://www.izm.gov.lv/lv/atbalsts-jauna-akademiskas-karjeras-ietvara-ieviesanai
(7) Par valsts budžetu 2023. gadam un budžeta ietvaru 2023., 2024. un 2025. gadam, pieejams: https://likumi.lv/ta/id/340396-par-valsts-budzetu-2023-gadam-un-budzeta-ietvaru-2023-2024-un-2025-gadam.
(8) https://www.izm.gov.lv/lv/atbalsts-jauna-akademiskas-karjeras-ietvara-ieviesanai;
(9)https://vktap.mk.gov.lv/legal_acts/legislation_case_documents/5f368796-5ead-4c0f-b538-1aaca9d6aacb (atrodas saskaņošanā);  
(10) Par likumprojekta "Par valsts budžetu 2024. gadam un budžeta ietvaru 2024., 2025. un 2026. gadam" sagatavošanas grafiku (Ministru kabineta rīkojums Nr. 130, pieņemts 17.03.2023.,stājās spēkā 01.01.2024.)
Publicēts - https://www.vestnesis.lv/op/2023/57.6;
(11) Grozījumi Ministru kabineta 2006. gada 12. decembra noteikumos Nr. 994 "Kārtība, kādā augstskolas un koledžas tiek finansētas no valsts budžeta līdzekļiem" (Ministru kabineta noteikumi Nr. 611, Pieņemts: 24.10.2023., stājas spēkā 01.01.2024.)
Publicēts - https://www.vestnesis.lv/op/2023/211.14;
(12) “Par konceptuālo ziņojumu "Par augstākās izglītības institucionālo finansēšanu"” (Ministru kabineta rīkojums, pieņemts 18.06.2024.; stājas spēkā 21.07.2024.)
Publicēts - https://www.vestnesis.lv/op/2024/120.20;
(13) “Par konceptuālo ziņojumu "Par augstākās izglītības institucionālo finansēšanu"” (Ministru kabineta rīkojums, pieņemts 16.07.2024.; stājas spēkā 18.07.2024.)
Publicēts - https://www.vestnesis.lv/op/2024/120.20
(14) MK noteikumi Nr. 252 “Zinātniskās darbības bāzes finansējuma piešķiršanas kārtība” (MK noteikumi, pieņemti 19.04.2022., stājās spēkā 22.04.2024.)
Publicēts - https://www.vestnesis.lv/op/2022/77.14</t>
  </si>
  <si>
    <t>(1) "Amendments to the Law on Higher Education Institutions" (adopted by the Saeima 14.03.2024., entered into force 01.05.2024.) 
Published - https://www.vestnesis.lv/op/2024/62.1
(2) "Amendments to the Law on Scientific Activity" (adopted by the Saeima on 14.03.2024, entered into force on 01.05.2024.)
Published - https://www.vestnesis.lv/op/2024/62.5
(3) Amendments to the Cabinet of Ministers Regulation of 23 January 2007 No. 70 "Provisions to be compulsorily included in the Study Agreement" (Adopted: 16.07.2024, entered into force 01.08.2024)
Published at: https://www.vestnesis.lv/op/2024/138.5
(4) Amendments to the Cabinet of Ministers Regulation of 12 December 2006 No 994 "Procedure for financing higher education institutions and colleges from state budget funds" - https://vktap.mk.gov.lv/legal_acts/headers/2e368026-81ca-4c40-b23c-1de09b45e589 (Regulation is subject to approval)
(5) 'Requirements for the employment of doctoral students, the conclusion and termination of employment contracts and the procedure for calculating remuneration' (regulation under negotiation)- https://vktap.mk.gov.lv/legal_acts/headers/b295633b-0979-4e31-8628-f0b4eb3ae806
(6) https://www.izm.gov.lv/lv/atbalsts-jauna-akademiskas-karjeras-ietvara-ieviesanai
(7) On the State Budget for 2023 and the Budget Framework for 2023, 2024 and 2025, available at: https://likumi.lv/ta/id/340396-par-valsts-budzetu-2023-gadam-un-budzeta-ietvaru-2023-2024-un-2025-gadam.
(8) https://www.izm.gov.lv/lv/atbalsts-jauna-akademiskas-karjeras-ietvara-ieviesanai;
(9)https://vktap.mk.gov.lv/legal_acts/legislation_case_documents/5f368796-5ead-4c0f-b538-1aaca9d6aacb (under reconciliation);  
(10) On the timetable for the preparation of the draft law "On the State Budget for 2024 and the Budgetary Framework for 2024, 2025 and 2026" (Cabinet of Ministers Order No. 130, adopted 17.03.2023, entered into force 01.01.2024).
Available at: https://www.vestnesis.lv/op/2023/57.6;
(11) Amendments to the Cabinet of Ministers Regulation of 12 December 2006 No 994 "Procedure for Financing Universities and Colleges from State Budget Funds" (Cabinet of Ministers Regulation No 611, Adopted: 24.10.2023, enters into force 01.01.2024)
Available at: https://www.vestnesis.lv/op/2023/211.14;
(12) "On the Conceptual Report "On Institutional Financing of Higher Education"" (Cabinet of Ministers Regulation, adopted: 18.06.2024; enters into force: 21.07.2024)
Published at - https://www.vestnesis.lv/op/2024/120.20;
(13) "On the Conceptual Report "On Institutional Financing of Higher Education"" (Cabinet of Ministers' Decree, adopted 16.07.2024; enters into force 18.07.2024)
Published - https://www.vestnesis.lv/op/2024/120.20
(14) Cabinet Regulation No 252 "Procedures for the Allocation of Basic Funding for Scientific Activities" (Cabinet Regulation, adopted 19.04.2022, entered into force 22.04.2024.)
Available at: https://www.vestnesis.lv/op/2022/77.14</t>
  </si>
  <si>
    <t>Finansējuma saņēmējs informējis, ka mācības tika nodrošinātas 64 (mērķis bija 50) darbiniekiem sekojošās speciālistu grupās:
a.	Muitas procesu riskošanas speciālistiem – kopā 21 darbiniekam divās grupās. Apmācības tika novadītas 2024.gada 18. un 19. janvārī. Kopējais apmācību apjoms – 16 stundas. Apmācību procesa sagatavošana un novadīšana ietvēra: 1. Apmācību materiālu izstrādi, sagatavošanu mācību procesam, kas ietver apmācību vides konfigurāciju; 2. Apmācību novadīšanu; 3. E-apmācību materiālu izstrādi to tālākai citu iesaistīto darbinieku apmācībai. Speciālisti apguvuši risku analīzes sistēmas, kas ir specifiskas muitas procesiem. Apmācības ietver teorētisko daļu un praktiskās nodarbības, kas balstītas uz reāliem muitas procesiem apmācību vidē. Darbinieki apguvuši sistēmu gala lietotāju iemaņas, kā arī sistēmas parametrizēšanas jeb administrēšanas elementus;
b.	Nodokļu nomaksas veicināšanas procesa riskošanas speciālistiem – kopā 43 darbiniekiem. Apmācības tika novadītas 4.,5.,10.,11. jūnijā. Kopējais apmācību apjoms 36 stundas. Apmācību procesa sagatavošana un novadīšana ietvēra: 1. Apmācību materiālu izstrādi, sagatavošanu mācību procesam, kas ietver apmācību vides konfigurāciju; 2. Apmācību novadīšanu; 3. E-apmācību materiālu izstrādi to tālākai citu iesaistīto darbinieku apmācībai. Apmācības  ietver teorētisko daļu un praktiskās nodarbības, kas balstītas uz reāliem nodokļu nomaksas veicināšanas procesiem apmācību vidē. Darbinieki apguvuši sistēmu gala lietotāju iemaņas, kā arī sistēmas parametrizēšanas jeb administrēšanas elementus.</t>
  </si>
  <si>
    <t>The beneficiary has informed that training was provided to 64  (planned 50) employees/specialists:
a.	Customs process risk specialists – 21 employees in two groups. Training (16 hours) took place on 18-19 January, 2024. Preparation included: 1. Development of training materials and preparation for the training process, including preparing the training environment; 2. Conducting training sessions; 3. Development of e-training materials for further training of other employees. Specialists mastered risk analysis systems that are specific to customs processes. Sessions include theory and practical lessons based on real customs processes. Employees learned skills needed as end users of the systems as well as the elements of system parameterisation or administration;
b.	Tax Compliance Incentive Department specialists - 43 employees participated in training sessions on June 4, 5, 10, and 11 (36 hours). Preparation and management included: 1. Development of training materials and preparation for the training process, includes preparing the training environment; 2. Conducting training sessions; 3. Development of e-training materials for their further training of other employees. Sessions include theory and practical lessons based on real tax payment promotion processes. Employees learned skills needed as end users of the systems as well as the elements of system parameterisation or administration.</t>
  </si>
  <si>
    <t>Izsludināts iepirkums “BAXE risinājuma paplašināšana, pilnveidošana, uzturēšana un garantijas nodrošināšana”. Pieteikumu iesniegšanas termiņš 21.06.2024.
Iepirkums izbeigts bez rezultāta un 29.08.2024. izsludināts atkārtots iepirkums “BAXE risinājuma paplašināšana, pilnveidošana, uzturēšana un garantijas nodrošināšana”.</t>
  </si>
  <si>
    <t>On 23.05.2024 the procurement "BAXE solution expansion, improvement, maintenance and provision of warranty" was announced. The deadline for submitting applicatios - 21.06.2024.
The procurement was terminated without a result and on 29.08.2024. re-procurement "BAXE solution expansion, improvement, maintenance and provision of warranty" has been announced.</t>
  </si>
  <si>
    <t>15.02.2024. notika potenciālo piegādātāju publiskā apspriede, kurā piedalījās pieci uzņēmumi un tika dots periods līdz 23.02.2024., kurā potenciālie pretendenti var iepazīties ar tehniskās specifikācijas dokumentāciju un rakstiski iesniegt komentārus VID. Atbilstoši iepirkuma kandidātu ieteikumiem iepirkuma komisija veica grozījumus dokumentācijā.
23.04.2024. iepirkuma dokumentācija publicēta atkārtotai piegādātāju apspriedei-sanāksmei. 
23.05.2024. izsludināts iepirkums “BAXE risinājuma paplašināšana, pilnveidošana, uzturēšana un garantijas nodrošināšana” ar pieteikšanās termiņu 21.06.2024.
Iepirkumu uzraudzības biroja veiktās iepirkuma dokumentu pirmspārbaudes laikā piedāvājumu iesniegšanas termiņš pagarināts līdz 16.07.2024.
27.06.2024. Iepirkumu uzraudzības birojs sniedza pozitīvu atzinumu par atklātā konkursa ar identifikācijas Nr. FM VID 2023/176/ANM nolikumu.
Konkursā saņemts viens piedāvājums. Iepirkuma komisija izvērtēja saņemto pieteikumu un 31.07.2024. iepirkumu izbeidza bez rezultāta, jo piedāvājums neatbilda konkurs nolikuma prasībām.
29.08.2024. izsludināts atkārtots iepirkums “BAXE risinājuma paplašināšana, pilnveidošana, uzturēšana un garantijas nodrošināšana” ar pieteikšanās termiņu 30.09.2024.</t>
  </si>
  <si>
    <t>On 15.02.2024 a public discussion of potential suppliers was held, in which five companies participated and a period was given until 23.02.2024, during which potential applicants can familiarize themselves with the technical specification documentation and submit written comments to the SRS. In accordance with the recommendations of procurement candidates, the Procurement Committee made amendments to the documentation.
On 23.04.2024. the procurement documentation was published for a repeated supplier discussion-meeting. 
On 23.05.2024 the procurement "BAXE solution expansion, improvement, maintenance and provision of warranty" was announced with application deadline 21.06.2024.
During the preliminary inspection of the procurement documents by the Procurement Monutoring Bureau, the deadline for submitting offers was extended until 16.07.2024.
On 27.06.2024 the Procurement Monutoring Bureau gave a positive opinion on the open tender with identification Nr. FM VID 2023/176/ANM.
One offer was received. The Procurement Committee evaluated the received application and on 31.07.2024. the procurement was terminated without a result, because the offer did not meet the requirements of the tender regulations.
On 29.08.2024. a new procurement "BAXE solution expansion, improvement, maintenance and provision of warranty" has been announcedwith the application deadline of 30.09.2024.</t>
  </si>
  <si>
    <t>15.02.2024. notika potenciālo piegādātāju publiskā apspriede, kurā piedalījās pieci uzņēmumi un tika dots periods līdz 23.02.2024., kurā potenciālie pretendenti var iepazīties ar tehniskās specifikācijas dokumentāciju un rakstiski iesniegt komentārus VID. Atbilstoši iepirkuma kandidātu ieteikumiem iepirkuma komisija veica grozījumus dokumentācijā.
23.04.2024. iepirkuma dokumentācija publicēta atkārtotai piegādātāju apspriedei-sanāksmei. 
23.05.2024. izsludināts iepirkums “BAXE risinājuma paplašināšana, pilnveidošana, uzturēšana un garantijas nodrošināšana” ar pieteikšanās termiņu 21.06.2024.
Iepirkumu uzraudzības biroja veiktās iepirkuma dokumentu pirmspārbaudes laikā piedāvājumu iesniegšanas termiņš pagarināts līdz 16.07.2024.
27.06.2024. Iepirkumu uzraudzības birojs sniedza pozitīvu atzinumu par atklātā konkursa ar identifikācijas Nr. FM VID 2023/176/ANM nolikumu.
Konkursā saņemts viens piedāvājums. Iepirkuma komisija izvērtēja saņemto pieteikumu un 31.07.2024. iepirkumu izbeidza bez rezultāta, jo piedāvājums neatbilda konkurs nolikuma prasībām.
29.08.2024. izsludināts atkārtots iepirkums “BAXE risinājuma paplašināšana, pilnveidošana, uzturēšana un garantijas nodrošināšana” ar pieteikšanās termiņu 30.09.2024.</t>
  </si>
  <si>
    <t>08.02.2024. izsludināts iepirkuma procedūras ar sarunām 1.posms. Piedāvājumu iesniegšanas termiņš 26.03.2024.
Saņemti divi piedāvājumi, bet iepirkuma procedūras ar sarunām 2.posmā iesniegt piedāvājumu uzaicināts viens pretendents. 
Izvērtējot iepirkuma procedūrā ar sarunām 2. posmā iesniegtā piedāvājuma atbilstību, iepirkuma komisija 27.08.2024. pieņēma lēmumu par iepirkuma uzvarētāju. Valsts drošības iestādēm līdz 07.09.2024. lūgts sniegt atzinumu, vai kandidāts un tā patiesā labuma guvējs atbilst MK noteikumos Nr.442 noteiktajiem nosacījumiem?</t>
  </si>
  <si>
    <t>On 08.02.2024. the 1st stage of procurement procedure with negotiations has been announced. The deadline for submitting offers was 26.03.2024.
Two offers were received, but only one applicant was invited to submit an offer in the 2nd stage of the procurement procedure with negotiations.
Evaluating the offer submitted in the 2nd stage of the procurement procedure with negotiations, the Procurement Committee on 27.08.2024. decided on the winner of the procurement. State security authorities until 07.09.2024. asked to give an opinion, whether the candidate and the true beneficiary meet the conditions specified in the Regulations 442 of the Cabinet of Ministers of Latvia?</t>
  </si>
  <si>
    <t>Atkārtoti  05.06.2023. izsludinātais iepirkums FM VID 2023/143/ANM “Rentgena iekārtas un pasta sūtījumu automātiskās līnijas piegāde, uzstādīšana” ar piedāvājumu iesniegšanas termiņu - 06.07.2023.,  izbeigts bez rezultātiem, jo, izvērtējot vienīgā pretendenta, kurš bija pieteicies arī pirmreizējā iepirkumā, iesniegto piedāvājumu, tika konstatēts, ka iesniegtais tehniskais un finanšu piedāvājums neatbilst konkursa nolikumā noteiktajām prasībām. 22.09.2023. IUB iesniegta iepirkuma rezultāta sūdzība no pretendenta, kurš bija pieteicies iepirkumam, par pretendenta iesniegtā piedāvājuma noraidīšanu, kā neatbilstošu. 23.10.2023. no IUB saņemta informācija par pieņemto lēmumu - pretendenta iesniegtā sūdzība bijusi nepamatota.29.11.2023. EIS un IUB publicēta informācija par piegādātāju apspriedi, īdz noteiktajam termiņam (15.12.2023.) jautājumi vai ierosinājumi par konkursa tehnisko piedāvājumu un kvalifikācijas prasībām netika iesniegti.
08.02.2024. izsludināts iepirkuma procedūras ar sarunām 1.posms. Pēc Iepirkumu uzraudzības biroja  veiktās iepirkuma dokumentu pirmspārbaudes veikti precizējumi iepirkuma nolikumā un piedāvājumu iesniegšanas termiņš pagarināts līdz 26.03.2024.
Saņemti divi piedāvājumi, veikta abu kandidātu kvalifikācijas atbilstības pārbaude, t.sk., lai pārliecinātos, ka kandidāti un to patieso labuma guvēji atbilst MK noteikumos Nr.442 noteiktajiem nosacījumiem, atzinumi tika lūgti arī valsts drošības iestādēm. 
Iepirkuma procedūras ar sarunām 2.posmā iesniegt piedāvājumu tika uzaicināts viens pretendents. 
Iepirkumu uzraudzības birojs veica arī 2.posma dokumentu pirmspārbaudi, kuras rezultātā, kā arī, ņemot vērā pretendenta lūgumu, piedāvājuma iesniegšanas termiņš pagarināts līdz 02.07.2024.
Izvērtējot iepirkuma procedūrā ar sarunām 2.posmā iesniegtā piedāvājuma atbilstību, iepirkuma komisija 27.08.2024. pieņēma lēmumu par iepirkuma uzvarētāju. Valsts drošības iestādēm līdz 07.09.2024. lūgts sniegt atzinumu, vai kandidāts un tā patiesā labuma guvējs atbilst MK noteikumos Nr.442 noteiktajiem nosacījumiem.</t>
  </si>
  <si>
    <t>The re-announced procurement FM VID 2023/143/ANM "Delivery, installation, maintenance, and warranty provision of X-ray equipment and automatic mail lines"  with the deadline for submission of bids - 06.07.2023, was discontinued without results  on 12.09.2023 because, when evaluating the offer submitted by the only applicant, who had also applied for the first procurement, it was found that the technical and financial offer submitted by the applicant does not meet the requirements set out in the tender regulations. 22.09.2023 IUB received a complaint about the result of the procurement from a applicant who had applied for the procurement, concerning the rejection of the offer submitted by the applicant as non-compliant. 23.10.2023. information received from IUB on the decision taken - the complaint lodged by the applicant has been rejected.On 29.11.2023 the information on the supplier consultation was published, no questions or suggestions concerning the technical specifications and the qualification requirements were received by the deadline. 
On 08.02.2024. the 1st stage of procurement procedure with negotiations has been announced. As a result of the pre-procurement inspection carried out by the Procurement Monutoring Burea, clarifications were made in the procurement regulations and the deadline for submission of offers was extended until 26.03.2024.
Two offers have been received, the qualifications of both candidates have been checked, including, in order to make sure that the candidates and their true beneficiaries meet the conditions specified in the Regulations 442 of the Cabinet of Ministers of Latvia, the opinions of the state security authorities were also requested.
In the 2nd stage of the procurement procedure with negotiations, one applicant was invited to submit an offer. 
The the Procurement Monutoring Bureau conducted a preliminary inspection of the documents of the 2nd stage, as a result of which, as well as taking into account the applicant's request, the deadline for submitting the offer was extended until 02.07.2024.
Evaluating the offer submitted in the 2nd stage of the procurement procedure with negotiations, the Procurement Committee on 27.08.2024. decided on the winner of the procurement. State security authorities until 07.09.2024. asked to give an opinion, whether the candidate and the true beneficiary meet the conditions specified in the Regulations 442 of the Cabinet of Ministers of Latvia.</t>
  </si>
  <si>
    <t>Atkārtoti  05.06.2023. izsludinātais iepirkums FM VID 2023/143/ANM “Rentgena iekārtas un pasta sūtījumu automātiskās līnijas piegāde, uzstādīšana” ar piedāvājumu iesniegšanas termiņu - 06.07.2023.,  izbeigts bez rezultātiem, jo  izvērtējot vienīgā pretendenta, kurš bija pieteicies arī pirmreizējā iepirkumā, iesniegto piedāvājumu, tika konstatēts, ka iesniegtais tehniskais un finanšu piedāvājums neatbilst konkursa nolikumā noteiktajām prasībām. 22.09.2023. IUB iesniegta iepirkuma rezultāta sūdzība no pretendenta, kurš bija pieteicies iepirkumam, par pretendenta iesniegtā piedāvājuma noraidīšanu, kā neatbilstošu. 23.10.2023. no IUB saņemta informācija par pieņemto lēmumu - pretendenta iesniegtā sūdzība bijusi nepamatota. , 29.11.2023.izsludināta procedūra Apspriede ar piegādātajiem  Nr. FM VID 2023/222/_ANM “Rentgena iekārtas un pasta sūtījumu automātiskās līnijas piegāde, uzstādīšana, uzturēšana un garantijas nodrošināšana”. Līdz noteiktajam termiņam jautājumi vai ierosinājumi par konkursa tehnisko piedāvājumu un kvalifikācijas prasībām netika iesniegti. 
08.02.2024. izsludināts iepirkuma procedūras ar sarunām 1.posms. Pēc Iepirkumu uzraudzības biroja  veiktās iepirkuma dokumentu pirmspārbaudes veikti precizējumi iepirkuma nolikumā un piedāvājumu iesniegšanas termiņš pagarināts līdz 26.03.2024.
Saņemti divi piedāvājumi, veikta abu kandidātu kvalifikācijas atbilstības pārbaude, t.sk., lai pārliecinātos, ka kandidāti un to patieso labuma guvēji atbilst MK noteikumos Nr.442 noteiktajiem nosacījumiem, atzinumi tika lūgti arī valsts drošības iestādēm. 
Iepirkuma procedūras ar sarunām 2.posmā iesniegt piedāvājumu tika uzaicināts viens pretendents. 
Iepirkumu uzraudzības birojs veica arī 2.posma dokumentu pirmspārbaudi, kuras rezultātā, kā arī, ņemot vērā pretendenta lūgumu, piedāvājuma iesniegšanas termiņš pagarināts līdz 02.07.2024.
Izvērtējot iepirkuma procedūrā ar sarunām 2.posmā iesniegtā piedāvājuma atbilstību, iepirkuma komisija 27.08.2024. pieņēma lēmumu par iepirkuma uzvarētāju. Valsts drošības iestādēm līdz 07.09.2024. lūgts sniegt atzinumu, vai kandidāts un tā patiesā labuma guvējs atbilst MK noteikumos Nr.442 noteiktajiem nosacījumiem.</t>
  </si>
  <si>
    <t>2022.gadā 4 Valsts policijas nodarbinātie izgājuši apmācības programmā “Sertificēts nelikumīgi iegūtu līdzekļu legalizācijas apkarošanas speciālists (CAMS)”, arī 2023.gadā 4 Valsts policijas nodarbinātie izgājuši apmācības programmā “Sertificēts nelikumīgi iegūtu līdzekļu legalizācijas apkarošanas speciālists (CAMS)”, kopā iegūti 2 sertifikāti.</t>
  </si>
  <si>
    <t>In 2022, 4 employees of the State Police completed the training program "Certified Anti-Money Laundering Specialist (CAMS)" and In 2023 also 4 employees of the State Police completed the training program "Certified Anti-Money Laundering Specialist (CAMS)". There are 2 certificates obtained in total.</t>
  </si>
  <si>
    <t>2022.gadā Valsts policija iegādājās 200 portatīvo datoru komplektus un 40 mobilos printerus. 2023.gadā Valsts policija iegādājās 3 videokonferenču aprīkojuma komplektus. Norisinās lielapjomu serveru iegāde.</t>
  </si>
  <si>
    <t>In 2022, the State Police purchased 200 sets of portable computers and 40 mobile printers. In 2023, the State Police purchased 3 units of videoconferencing equipment. Purchase of large-scale servers is in progress.</t>
  </si>
  <si>
    <t>Energokopienu reģistrēšanas un darbības noteikumi ir izstrādē. Tie tik virzīti atkārtotai starpinstitūciju saskaņošanai, plānotais apstipirnāšanas datums līdz 2024.gada 31.oktobrim, vēlākais līdz 2024.gada 31.decembrim.</t>
  </si>
  <si>
    <t>Energokopienu reģistrēšanas un darbības noteikumiem ir uzsākta starpinstitūciju saskaņošana.</t>
  </si>
  <si>
    <t>Entry into force of amendments to the norms on electricity trade and consumption, which introduce: 
- the condition that energy sharing is possible beyond the multi-apartment building without the need to create an energy community (only in level of one electricity user and its several objects);  
- the possibility to use the amount of electricity produced in the facility of one electricity user to cover the consumption needs of another facility of the same user, regardless of the location of the facilities. The only limitations are that the facilities shall be i) located in the territory of the Republic of Latvia and ii) switched on for the existing electricity transmission and distribution system in the Republic of Latvia. 
- the obligation for electricity traders to introduce at least one product for the purchase of electricity from self-consumers operating a micro-generator facility and sing net billing system.</t>
  </si>
  <si>
    <t>Pabeigts. 05.07.2024. spēkā stājās Ministru kabineta noteikumi, kas paredz investīciju veikšanu enerģiju uzkrājošo vienību uzstādīšanā Rēzeknes valstpilsētā.</t>
  </si>
  <si>
    <t>Completed. The Regulation of the Cabinet of Ministers on the legal framework for the investment in the installation of a Battery Energy Storage System in Rēzekne entered into force on July 5, 2024.</t>
  </si>
  <si>
    <t>2024. gada 2. jūlijā Ministru kabinets apstiprināja noteikumus Nr. 432 “Eiropas Savienības 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Ministru kabineta noteikumi publicēti Latvijas Republikas oficiālajā izdevumā (https://www.vestnesis.lv/op/2024/128.15) 2024. gada 4. jūlijā. Ministru kabineta noteikumi stājās spēkā 2024. gada 5. jūlijā.</t>
  </si>
  <si>
    <t>The Regulation of the Cabinet of Ministers No. 432 of 2 July 2014 “Implementing rules for investment 7.1.1.1.i “Synchronisation of the electricity transmission system”, investment 7.1.1.2.i “Modernisation of electricity transmission and distribution networks” and investment 7.1.1.3.i “Increasing the share of biomethane in final consumption” of the reform 7.1.1 “Transformation of the Energy Sector’ of the European Union Recovery and Resilience Facility Plan”” was adopted on July 2, 2024. The Regulation was published in the official journal of the Republic of Latvia (https://www.vestnesis.lv/op/2024/128.15) on July 4, 2024. The Regulation entered into force on July 5, 2024.</t>
  </si>
  <si>
    <t>Atskaites punkta izpilde ir pabeigta. Ministru kabineta 2024. gada 2. jūlija noteikumu Nr. 432 “Eiropas Savienības 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mērķis ir nodrošināt finansējumu energoapgādes drošuma un stabilitātes palielināšanai, atbalsta pasākumu īstenošanai Baltijas valstu elektroenerģijas pārvades sistēmas sinhronizācijai ar kontinentālās Eiropas elektroenerģijas tīklu. Noteikumi nosaka kārtību, kādā īsteno investīcijas, investīcijām pieejamo finansējumu un sasniedzamos mērķus, investīciju ieviešanā iesaistītās institūcijas, atbalstāmās darbības un izmaksu attiecināmības nosacījumus, prasības projektu iesniedzējiem un sadarbības partneriem, ar atbalsta saņemšanu saistītos nosacījumus, projektu iesniegumu vērtēšanas kritērijus un projektu iesniegumu atlases kārtību, investīciju un projektu īstenošanas un uzraudzības nosacījumus, kā arī citus investīciju īstenošanas nosacījumus.</t>
  </si>
  <si>
    <t>Pabeigts. 05.07.2024. spēkā stājās Ministru kabineta noteikumi, kas paredz investīciju veikšanu elektroenerģijas pārvades un sadales tīklu atjaunošanā, transformatoru un apakšstaciju būvniecībā un atjaunošanā, elektroenerģijas pārvades un sadales sistēmas drošības līmeņa paaugstināšanā un viedajā vadībā.</t>
  </si>
  <si>
    <t>Completed. The Regulation of the Cabinet of Ministers on the legal framework for the investment related to new electricity grid capacity, substations, transmission lines and smart energy distribution management entered into force on July 5, 2024.</t>
  </si>
  <si>
    <t>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Ministru kabineta noteikumi publicēti Latvijas Republikas oficiālajā izdevumā (https://www.vestnesis.lv/op/2024/128.15) 2024. gada 4. jūlijā. Ministru kabineta noteikumi stājās spēkā 2024. gada 5. jūlijā.</t>
  </si>
  <si>
    <t>Atskaites punkta izpilde ir pabeigta. Ministru kabineta 2024. gada 2. jūlija noteikumu Nr. 432 “Eiropas Savienības 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mērķis ir nodrošināt finansējumu elektroenerģijas pārvades un sadales sistēmas modernizācijai, attīstībai, drošības un darbības kvalitātes palielināšanai, atjaunojot un digitalizējot elektroenerģijas pārvades un sadales sistēmu. Noteikumi nosaka kārtību, kādā īsteno investīcijas, investīcijām pieejamo finansējumu un sasniedzamos mērķus, investīciju ieviešanā iesaistītās institūcijas, atbalstāmās darbības un izmaksu attiecināmības nosacījumus, prasības projektu iesniedzējiem un sadarbības partneriem, ar atbalsta saņemšanu saistītos nosacījumus, projektu iesniegumu vērtēšanas kritērijus un projektu iesniegumu atlases kārtību, investīciju un projektu īstenošanas un uzraudzības nosacījumus, kā arī citus investīciju īstenošanas nosacījumus.</t>
  </si>
  <si>
    <t>Pabeigts. 05.07.2024. spēkā stājās Ministru kabineta noteikumi, kas paredz investīciju veikšanu biometāna ievades punkta būvniecībā un IT risinājuma iegādē biometāna ievades punkta vadībai.</t>
  </si>
  <si>
    <t>Completed. The Regulation of the Cabinet of Ministers on the legal framework for the investment in the construction of a regional biomethane injection point and in the purchase of an IT solution for the management of the biomethane injection point entered into force on July 5, 2024.</t>
  </si>
  <si>
    <t>Atskaites punkta izpilde ir pabeigta. Ministru kabineta 2024. gada 2. jūlija noteikumu Nr. 432 “Eiropas Savienības 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mērķis ir nodrošināt finansējumu biometāna īpatsvara galapatēriņā palielināšanai un informācijas tehnoloģiju risinājumu ieviešanai biometāna ievades punkta vadībai. Noteikumi nosaka kārtību, kādā īsteno investīcijas, investīcijām pieejamo finansējumu un sasniedzamos mērķus, investīciju ieviešanā iesaistītās institūcijas, atbalstāmās darbības un izmaksu attiecināmības nosacījumus, prasības projektu iesniedzējiem un sadarbības partneriem, ar atbalsta saņemšanu saistītos nosacījumus, projektu iesniegumu vērtēšanas kritērijus un projektu iesniegumu atlases kārtību, investīciju un projektu īstenošanas un uzraudzības nosacījumus, kā arī citus investīciju īstenošanas nosacījumus.</t>
  </si>
  <si>
    <t>Reforma/ Investīcija</t>
  </si>
  <si>
    <t>Reforma /Investīcija</t>
  </si>
  <si>
    <t>CO2 ekvivalents t/ga</t>
  </si>
  <si>
    <t>Atbalstītie komersaP</t>
  </si>
  <si>
    <t>No 22.02.2023. LIAA sniedz konsultācijas par atbalsta programmu, projekta pieteikumus LIAA uzsācis pieņemt no 2023. g. jūnija.
Līdz 11.04.2024. LIAA saņemti 318 projekta pieteikumi, pieņemti 174 lēmumi, noslēgti 170 līgumi un izmaksāts atbalsts 14 komersantiem.
Līdz 30.08.2024. LIAA saņemti 667 projekta pieteikumi, noslēgti 505 līgumi un izmaksāts atbalsts 104 komersantiem.</t>
  </si>
  <si>
    <t>Target fullfillment in progress. From 22.02.2023 LIAA provides consultations on the support program, LIAA has started accepting project applications from June 2023. 
By 11.04.2024. LIAA received 318 project applications, made 174 decisions, sealed 170 contracts and paid support to 14 merchants.
Until 30.08.2024. LIAA received 667 project applications, concluded 505 contracts and paid support to 104 merchants.</t>
  </si>
  <si>
    <t>Izstrādāta un saskaņ</t>
  </si>
  <si>
    <t>Paraugi</t>
  </si>
  <si>
    <t>Ziņojums</t>
  </si>
  <si>
    <t>Parakstīto akadēmisk</t>
  </si>
  <si>
    <t>Parakstīto iekšējo p</t>
  </si>
  <si>
    <t>Vienības</t>
  </si>
  <si>
    <t xml:space="preserve">Atbalsta programmas </t>
  </si>
  <si>
    <t>50 240 702</t>
  </si>
  <si>
    <r>
      <t xml:space="preserve">Ziņots EK 16.08.2024.
</t>
    </r>
    <r>
      <rPr>
        <b/>
        <sz val="10"/>
        <color theme="1"/>
        <rFont val="Times New Roman"/>
        <family val="1"/>
        <charset val="186"/>
      </rPr>
      <t xml:space="preserve">
(dati no KPVIS 12.08.2024.) </t>
    </r>
  </si>
  <si>
    <t>Investīcijas ietvaros uz 2024. gada 31. augustu "Altum" saņēmuši 64 pieteikumus un uzsākuši to izvērtēšanu atbilstoši programmas izvirzītajiem nosacījumiem. Noslēgti 48 līgumi. Plānots rādītāju sasniegt līdz 2024. gada IV cet.</t>
  </si>
  <si>
    <t>As part of the investment, as of August 31, 2024, "Altum" has received 64 applications and started evaluating them according to the conditions set by the program. 48 contracts were concluded. It is planned to reach the indicator by the fourth quarter of 2024.</t>
  </si>
  <si>
    <t>Investīcijas ietvaros uz 2024. gada 31. augustu "Altum" saņēmuši 64 pieteikumus un uzsākuši to izvērtēšanu atbilstoši programmas izvirzītajiem nosacījumiem.  Noslēgti 48 līgumi. Plānots rādītāju sasniegt līdz 2024. gada IV cet.</t>
  </si>
  <si>
    <t>2.2.1.5.i</t>
  </si>
  <si>
    <t>LV-C[C2]-I[2-2-1-5-i-]-T[53]</t>
  </si>
  <si>
    <t>Izveidoto platformu un digitālo risinājumu skaits</t>
  </si>
  <si>
    <t>Izveidotas, testētas un lietotājiem pieejamas trīs mediju sektora platformas vai IT risinājumi.</t>
  </si>
  <si>
    <t>Kultūras ministrija</t>
  </si>
  <si>
    <t>2025Q2</t>
  </si>
  <si>
    <t>LV-C[C5]-I[5-1-1-2-i-]-T[158]</t>
  </si>
  <si>
    <t>Finansējuma saistību uzņemšanās</t>
  </si>
  <si>
    <t>Programmas noslēgumā jāsasniedz:
- apstiprinājums par saistībām vismaz EUR 98 miljonu apmērā pētniecības un attīstības projektu finansēšanai.</t>
  </si>
  <si>
    <t>Investīcijas ietvaros tika paredzēts izstrādāt 4 noteikumu projektus: pārejas finansējums 25 milj. euro apmērā, sadarbības tīklu programma internacionalizācijas veicināšanai, atbalsts pētniecībai un atbalsts dalībai IPCEI. 
Uz doto brīdi ir izstrādāti un apstiprināti:
- pārejas finansējuma Ministru kabineta 2022. gada 5. jūlija noteikumi Nr.418 (prot. Nr. 35 48. §);
- sadarbības tīklu Ministru kabineta 2023.gada 24.oktobra noteikumi Nr.609.  (prot. Nr. 53 45. §);
- atbalsts pētniecībai Ministru kabineta 2024.gada 9.janvāra noteikumi Nr.32  (prot. Nr. 1 57. §)
Veikta oficiālā skaņošanas publiskajā tiesību aktu portālā 5.1.1.2.i. investīcijas “Atbalsta instruments pētniecībai un internacionalizācijai” 4. kārtas internacionalizācijas īstenošanas noteikumi, paredzēts apstiprināt Ministru kabinetā līdz 02.2024.
CID grozījumu ietvaros veikta rādītāja Nr.158 nosaukuma maiņa uz "apstiprinātas saistības" un precizēts izpildes termiņš uz "2025. II cet."</t>
  </si>
  <si>
    <t>As part of the investment, it was planned to develop 4 draft regulations: transitional financing of 25 million EUR, cooperation network program for promotion of internationalization, support for research activities and support for participation in IPCEI. 
At the moment the following support has been approved:
- transitional funding Cabinet of Ministers July 5, 2022 regulations No. 418 (Prot. No. 35 § 48);
- cooperation networks Cabinet of Ministers October 24, 2023 regulations No. 609 (Prot. No. 53 § 45);
- support for research Cabinet of Ministers January 9, 2024 regulations No. 32 (Prot. No. 1 § 57)
The regulations for the implementation of the 4th round of internationalization of the 5.1.1.2.i investment "Support instrument for research and internationalization" have been carried out on the official public portal of legal acts, it is expected to be approved by the Cabinet of Ministers by 02.2024.
As part of the CID amendments, the name of indicator No. 158 has been changed to "confirmed obligations" and the execution deadline has been clarified to "2025. II cet."</t>
  </si>
  <si>
    <t>6.3.1.3.i</t>
  </si>
  <si>
    <t>LV-C[C6]-I[6-3-1-3-i-]-M[204]</t>
  </si>
  <si>
    <t>Tiesiskā regulējuma stāšanās spēkā attiecībā uz inovācijas ekosistēmu</t>
  </si>
  <si>
    <t>Stājas spēkā tiesiskais regulējums (pamatnostādnes, noteikumi, ieteikumi u. c.), lai atbalstītu valsts sektora inovācijas ekosistēmas attīstību.Regulējums citstarp risina šādas problēmas: 
-              Latvijas inovācijas ekosistēmas un tās pārvaldības sadrumstalotības samazināšanu;
-              sadarbības uzlabošanu starp iestādēm inovācijas politikas īstenošanā; 
-              vienotas sistēmas izveidi eksperimentiem.Ir izveidota un darbojas inovācijas laboratorija. Inovācijas laboratorijas galvenās funkcijas ir: 
1) publiskās inovācijas gadījumu izpētes izstrāde; 
2) inovatīvu risinājumu rašana valsts pārvaldes problēmām;
3) prototipu risinājumu testēšana; 
4) sabiedrības informēšana par inovāciju valsts pārvaldē.</t>
  </si>
  <si>
    <t>Vienotas eksperimentālās sistēmas izstrāde un īstenošana valsts sektora inovācijai</t>
  </si>
  <si>
    <t>LV-C[C6]-I[6-3-1-3-i-]-M[205]</t>
  </si>
  <si>
    <t>Inovācijas laboratorijas finansiālās ilgtspējības nodrošināšana</t>
  </si>
  <si>
    <t>Sākot no 2026. gada, tiek nodrošināts valsts budžeta finansējums inovācijas laboratorijas darbībai.</t>
  </si>
  <si>
    <t>2025Q3</t>
  </si>
  <si>
    <t>Likuma “Par valsts budžetu 2026. gadam” stāšanās spēkā</t>
  </si>
  <si>
    <t>LV-C[C7]-I[7-2-i-]-M[220]</t>
  </si>
  <si>
    <t>Līgumi par 60 MW enerģiju uzkrājošo bateriju sistēmas uzstādīšanu un
IT risinājumu pārvades tīkla pārvaldībai</t>
  </si>
  <si>
    <t>Piešķirtas tiesības slēgt līgumus par 60 MW enerģiju uzkrājošo bateriju sistēmas uzstādīšanu Rēzeknē un IT risinājumu pārvades tīkla pārvaldībai</t>
  </si>
  <si>
    <t>Piešķirtas tiesības slēgt līgumus</t>
  </si>
  <si>
    <t>LV-C[C7]-I[7-4-i-]-M[230]</t>
  </si>
  <si>
    <t>Piešķirtas tiesības slēgt līgumus par
reģionāla biometāna ievades punkta būvniecību un par IT risinājumu tā viedai
pārvaldībai</t>
  </si>
  <si>
    <t>Piešķirtas tiesības slēgt līgumus par reģionāla biometāna ievades punkta izbūvi un IT risinājumu attiecībā uz ievades punkta viedu pārvaldību.</t>
  </si>
  <si>
    <t>Paziņojums par līgumu slēgšanas tiesību piešķiršanu</t>
  </si>
  <si>
    <t>1.1.1.3.i</t>
  </si>
  <si>
    <t>6.1</t>
  </si>
  <si>
    <t>LV-C[C1]-I[1-1-1-3-i-]-MON[6.1]</t>
  </si>
  <si>
    <t>Ir parakstīti iepirkuma līgumi par to kopējo veloinfrastruktūras garumu, kas jāizbūvē no jauna vai jāpārbūvē saskaņā ar pasākumu Nr. 1.1.1.3.i.</t>
  </si>
  <si>
    <t>9.1</t>
  </si>
  <si>
    <t>LV-C[C1]-I[1-2-1-1-i-I-]-MON[9.1]</t>
  </si>
  <si>
    <t>Primārās enerģijas patēriņa samazinājums daudzdzīvokļu mājās ar uzlabotu energoefektivitāti (20 % projektu pabeigti līdz 2024. gada 4. ceturksnim)</t>
  </si>
  <si>
    <t>11.2</t>
  </si>
  <si>
    <t>LV-C[C1]-I[1-2-1-2-i-]-MON[11.2]</t>
  </si>
  <si>
    <t>Apstiprināti papildu projekti par vismaz plānoto SEG emisiju ietaupījumu</t>
  </si>
  <si>
    <t>49.1</t>
  </si>
  <si>
    <t>LV-C[C2]-I[2-2-1-3-i-]-MON[49.1]</t>
  </si>
  <si>
    <t>Piesaistītais privātais finansējums</t>
  </si>
  <si>
    <t>52.1</t>
  </si>
  <si>
    <t>LV-C[C2]-I[2-2-1-4-i-]-MON[52.1]</t>
  </si>
  <si>
    <t>148.1</t>
  </si>
  <si>
    <t>LV-C[C4]-I[4-2-1-1-i-]-MON[148.1]</t>
  </si>
  <si>
    <t>Veselības ministrija ir izstrādājusi un apstiprinājusi kopīgu mācību modeli</t>
  </si>
  <si>
    <t>150.1</t>
  </si>
  <si>
    <t>LV-C[C4]-R[4-3-1-r-]-MON[150.1]</t>
  </si>
  <si>
    <t>Izmēģinātu, novērtētu un īstenošanai apstiprinātu jaunu veselības aprūpes pakalpojumu sniegšanas modeļu skaits</t>
  </si>
  <si>
    <t>158.1</t>
  </si>
  <si>
    <t>LV-C[C5]-I[5-1-1-2-i-]-MON[158.1]</t>
  </si>
  <si>
    <t>Apstiprināti projekti par vismaz 48 miljoniem EUR no finansējuma</t>
  </si>
  <si>
    <t>Investīcijas ietvaros tika paredzēts izstrādāt 3 noteikumu projektus: pārejas finansējums 25 milj. euro apmērā, sadarbības tīklu programma internacionalizācijas veicināšanai un pētniecības aktivitāšu īstenošana. Uz doto brīdi ir izstrādāti un apstiprināti pārejas finansējuma noteikumi Nr.418 Ministru kabineta 2022. gada 5. jūlija (prot. Nr. 35 48. §) sēdē. 
Veikta oficiālā skaņošanas publiskajā tiesību aktu portālā: 
- 5.1.1.2.i. investīcijas ""Atbalsta instruments inovāciju klasteru attīstībai"" 2.kārtas pētniecības projekta īstenošanas noteikumi;
-  5.1.1.2.i. investīcijas “Atbalsta instruments inovāciju klasteru attīstībai” 3. kārtas internacionalizācijas īstenošanas noteikumi.
Papildus pētniecības aktivitāšu ātrākai īstenošanai izdalīts 4.kārtas noteikumu projekts Eiropai svarīgo kopīgo interešu projektu īstenošanai (turpmāk - IPCEI), TAP uzsākta iekšējā skaņošana 5.1.1.2.i. investīcijas “Atbalsta instruments inovāciju klasteru attīstībai” 4. kārtas IPCEI īstenošanas noteikumu projektam.
Pārējos 5.1.1.2.i. investīcijas noteikumu projektus paredzēts apstiprināt Ministru kabinetā līdz 30.09.2023.</t>
  </si>
  <si>
    <t>As part of the investment, it was planned to develop 3 draft regulations: transitional financing of 25 million. in the amount of EUR, cooperation network program for promotion of internationalization and implementation of research activities. For the time being, transitional funding regulations No. 418 have been developed and approved at the meeting of the Cabinet of Ministers on July 5, 2022 (Prot. No. 35 § 48).
Conducted on the official tuning public portal of legislation:
- 5.1.1.2.i. investment ""Support instrument for the development of innovation clusters"" 2nd round research project implementation regulations;
- 5.1.1.2.i. regulations for the implementation of the 3rd round of investment "Support instrument for the development of innovation clusters".
In addition to the faster implementation of research activities, the draft of the 4th round of regulations for the implementation of projects of common interest important to Europe (hereinafter - IPCEI) has been issued, TAP has started internal tuning 5.1.1.2.i. investments "Support instrument for the development of innovation clusters" for the 4th round IPCEI implementation regulations project.
In other 5.1.1.2.i. draft investment regulations are expected to be approved by the Cabinet of Ministers by 30.09.2023.</t>
  </si>
  <si>
    <t>201.1</t>
  </si>
  <si>
    <t>LV-C[C6]-I[6-3-1-1-i-]-MON[201.1]</t>
  </si>
  <si>
    <t>Atbilstoši noslēgtajai vienošanai par projekta īstenošanu starp Valsts administrācijas skolu un Valsts kanceleju progresa pārskatu par sasniegtajiem rezultātiem iesniedz divas reizes gadā. Projekta pirmajā gadā tika izstrādāts kompetenču ietvars un mācību programmas, aktīva apmācība ir uzsākusies tikai 2024.gadā.Laika periodā no 01.11.2023 līdz 30.04.2024. ir apmācītas 5 324 personas, atbilstoši apstiprinātajam progresa pārskatam 11.07.2024.</t>
  </si>
  <si>
    <t>According to the project implementation agreement between the School of Public Administration and the State Chancellery, a progress report on the results achieved is submitted twice a year. In the first year of the project, the competency framework and training programmes were developed, active training has started only in 2024.In the period from 01.11.2023 to 30.04.2024, 5 324 persons have been trained, according to the approved progress report of 11.07.2024.</t>
  </si>
  <si>
    <t>Projektā līdz 30.04.2024. ir apmācītas 5 324 personas.</t>
  </si>
  <si>
    <t>European Union Cohesion Policy Programme 2021-2027:
5.1.1. SO “Promoting the integrated social, economic and environmental development of local areas and cultural heritage, tourism and safety in urban functional areas” (specified funding is planned for the development of public business infrastructure in urban areas, measure 5.1.1.1. (ERDF funding 130 037 695 euros); 6.1.1. SO "Mitigating the economic, social and environmental consequences of the transition to climate neutrality in the most affected regions"  (Just Transition fund, 49 279 779 euros).
Operational programme “Growth and Employment” REACT-EU measure 13.1.1.3. "Revitalisation of territories to promote business in municipalities" (24 165 500 euros).
For the smooth development of commercial public infrastructure throughout Latvia, demarcation is ensured at the level of programs and projects in the planning of complementary investments. This includes the stages of preparation, evaluation and implementation of the project application, where assurance is gained that the same activities or costs are not financed from different sources. A different emphasis is being planned at the program level when determining the scope of support. Investments under measure 5.1.1.1 of the Programme 2021-2027 for the development of public commercial infrastructure are intended for smaller local projects within the region (the maximum financing of the ERDF is 5 million euros), considering the needs of local business for environmental development and creating job opportunities as close as possible to residents. On the other hand, the investments being planned under measure 6.1.1.3 of the  Programme 2021-2027 (JTF funding 49 279 779 euros)  for the development of business support infrastructure focus on the use of renewable energy resources in certain regions of Latvia, which are included in the Territorial Just Transition Plan, thus promoting the transition to a climate-neutral economy and developing “green” industrial territories that consume renewable energy sources.</t>
  </si>
  <si>
    <r>
      <t xml:space="preserve">EK sniegtā progresa informācija FENIX </t>
    </r>
    <r>
      <rPr>
        <b/>
        <u/>
        <sz val="16"/>
        <color rgb="FFFF0000"/>
        <rFont val="Times New Roman"/>
        <family val="1"/>
        <charset val="186"/>
      </rPr>
      <t>līdz 15.10.2024.</t>
    </r>
  </si>
  <si>
    <t xml:space="preserve">For the 3.1.2.3.i investment, the implementation of the following EU fund programs can be mentioned as an additional source of financing:
- EU 2014-2020 programme "Employment and labor force mobility", priority direction "Growth and employment" priority direction "Employment and labor force mobility" 9.3.1 of the specific support objectivel "Develop service infrastructure for child care in a family environment and for the independent life and integration of persons with disabilities into society" measure 9.3.1.1 "Development of service infrastructure for implementation of deinstitutionalization plans" and measure 9.3.1.3.  "Infrastructure development of community-based social services in the city of Riga" within the framework of which the creation and improvement of service places for the provision of community-based social services (including care services in a family environment) to persons with mental disorders and children with functional disorders is supported;
- European Union Cohesion Policy Program for 2021-2027 4th policy objective "A more social and inclusive Europe, implementing the European Pillar of Social Rights"  specific support objective 4.3.1. "Promoting the socio-economic integration of socially excluded communities, migrants and disadvantaged groups through integrated measures, including in the field of housing and social services":
a) measure 4.3.1.2.t "Improving the quality and accessibility of services by bringing the branches of state social care centers closer to the services provided in the community (closer to the family environment)" the purpose of which is the creation of infrastructure (including the purchase of equipment and the improvement of the territory) for the provision of a service close to a family environment to children and young people with severe and very severe functional disabilities, who receive state-funded long-term social care and social rehabilitation services in state social care centers.
b) measure 4.3.1.5   "Development of infrastructure of social services based on society" the purpose of which is the creation of community-based social service infrastructure services (group apartment, day care center or specialized workshop) for persons with severe and very severe mental disorders and multiple disorders.
c) measure 4.3.5.1. the 1st round "Increasing access to community-based social services", aimed at increasing access to community-based social services, including the creation of infrastructure and provision of community-based social services to persons of the target group. The target group also includes persons of retirement age, including persons with dementia.
Compared to RRP 3.1.2.3.i.  investment projects, the investments of EU funds listed above for the creation of services closer to a family environment will be made for another target group, therefore double financing is not possible.
9.3.1.1. measure - 43 101 670 euro
9.3.1.3. measure - 480 886 euro
4.3.1.2.measure - 22 185 000 euro
4.3.1.5 measure - 9 977 402 euro
4.3.5.1. measure – 34 157 404 euro </t>
  </si>
  <si>
    <t>1</t>
  </si>
  <si>
    <t>Rīgas metropoles areāla sabiedriskā transporta plānošanas koordinācijas darba grupas ietvaros ir izstrādāts plāna projekts “Rīgas metropoles areāla ilgtspējīga integrēta sabiedriskā transporta plāns no 2024. līdz 2030.gadam”. 04.09.-19.09.2023. Vienotā tiesību aktu projektu izstrādes un saskaņošanas portāla (TAP portāls) ietvaros tika organizēta plāna publiskā apspriešana. Plāna projekts TAP portālā nodots starpinstitūciju saskaņošanai 08.12.2023.-22.12.2023., 09.01.2024.-16.01.2024., 08.02.2024.-19.02.2024. un 04.03.2024.-11.03.2024. 26.03.2024.organizēta starpinstitūciju sanāksme. 05.04.2024.-12.04.2024. plāna projekts tika atkārtoti nodots starpinstitūciju saskaņošanai. Plāna projekts tika precizēts atbilstoši starpinstitūciju saskaņošanas ietvaros saņemtajiem komentāriem. 23.04.2024. plāna projekts iesniegts Valsts kancelejā izskatīšanai Ministru kabinetā. 17.06.2024. tika saņemta Ministru prezidentes rezolūcija, uzdodot aktualizēt tiesību akta projektu attiecībā uz tajā ietverto informāciju par Rail Baltica projekta tvērumu  un iesniegt precizētu tiesību akta projektu. 01.07.2024. atbilstoši Ministru prezidentes rezolūcijai precizētais plāna projekts atkārtoti iesniegts Valsts kancelejā izskatīšanai Ministru kabinetā. 27.09.2024. tika saņemta Ministru prezidentes rezolūcija, uzdodot precizēt plāna projektu, aktualizējot Rīgas metropoles transporta sistēmas attīstībai plānotās investīcijas atbilstoši aktuālajai situācijai un plāniem, to īstenošanas termiņus, finansējuma apmēru un avotus katram plānotajam pasākumam, t.sk. Rail Baltica projekta kontekstā. Plāna projekts tiek precizēts atbilstoši Ministru prezidentes rezolūcijai. Rādītāju (plāns apstiprināts MK) plānots sasniegt līdz 31.10.2024.</t>
  </si>
  <si>
    <t>Draft plan "Riga metropolitan area sustainable integrated public transport plan from 2024 to 2030" has been developed by Riga Metropolitan Area Public Transport Planning Coordination Working Group.  On 04.09.-19.09.2023 a public discussion of the plan was organized within the Unified Portal for the Development and Agreement of Draft Legal Acts (TAP Portal). The draft plan was submitted to TAP Portal for inter-institutional agreement 08.12.2023.-22.12.2023., 09.01.2024.-16.01.2024., 08.02.2024.-19.02.2024. and 04.03.2024.-11.03.2024. On 26.03.2024. an inter-institutional meeting was organized. 05.04.2024 - 12.04.2024. the draft plan was re-submitted for inter-institutional agreement. The draft plan was revised according to the comments received in the framework of inter-institutional agreement. On 23.04.2024. the draft plan was submitted to the State Chancellery for examination by the Cabinet of Ministers. On 17.06.2024. resolution of the Prime Minister was received asking to update the plan with regard to the information contained in it about the scope of the Rail Baltica project. The plan was revised in accordance with the Prime Minister’s resolution and on 01.07.2024. it was resubmitted to the State Chancellery for examination by the Cabinet of Ministers. On 27.09.2024. resolution of the Prime Minister was received asking to revise the plan, updating investments planned for the development of the Riga metropolitan transport system according to the current situation and plans, their implementation deadlines, the amount and sources of financing for each planned measure, incl. in the context of the Rail Baltica project. The plan is being revised in accordance with the Prime Minister’s resolution. The indicator (plan approved by the Cabinet of Ministers) is planned to be achieved by 31.10.2024.</t>
  </si>
  <si>
    <t>Organizētas trīspadsmit Rīgas metropoles areāla sabiedriskā transporta plānošanas koordinācijas darba grupas sanāksmes, kurās tika izskatītas Rīgas metropoles areāla pašvaldību prezentācijas par mobilitātes plāniem, kā arī Pētījuma par ilgtspējīga integrēta sabiedriskā transporta plāna, kas veidots kā daļa no Rīgas metropoles areāla pilsētas mobilitātes plāna (SUMP – sustainable urban mobility plan), izveidi, izpildītāja prezentācijas par pētījuma progresu un aktualitātēm. Darba grupas ietvaros ir izstrādāts plāna projekts “Rīgas metropoles areāla ilgtspējīga integrēta sabiedriskā transporta plāns no 2024. līdz 2030.gadam”. 04.09.-19.09.2023. Vienotā tiesību aktu projektu izstrādes un saskaņošanas portāla (TAP portāls) ietvaros tika organizēta plāna publiskā apspriešana.  Plāna projekts TAP portālā nodots starpinstitūciju saskaņošanai 08.12.2023.-22.12.2023., 09.01.2024.-16.01.2024., 08.02.2024.-19.02.2024. un 04.03.2024.-11.03.2024. 26.03.2024.organizēta starpinstitūciju sanāksme. 05.04.2024.-12.04.2024. plāna projekts tika atkārtoti nodots starpinstitūciju saskaņošanai. Plāna projekts tika precizēts atbilstoši starpinstitūciju saskaņošanas ietvaros saņemtajiem komentāriem. 23.04.2024. plāna projekts iesniegts Valsts kancelejā izskatīšanai Ministru kabinetā. 17.06.2024. tika saņemta Ministru prezidentes rezolūcija, uzdodot aktualizēt tiesību akta projektu attiecībā uz tajā ietverto informāciju par Rail Baltica projekta tvērumu un iesniegt precizētu tiesību akta projektu. 01.07.2024. atbilstoši Ministru prezidentes rezolūcijai precizētais plāna projekts atkārtoti iesniegts Valsts kancelejā izskatīšanai Ministru kabinetā. 27.09.2024. tika saņemta Ministru prezidentes rezolūcija, uzdodot precizēt plāna projektu, aktualizējot Rīgas metropoles transporta sistēmas attīstībai plānotās investīcijas atbilstoši aktuālajai situācijai un plāniem, to īstenošanas termiņus, finansējuma apmēru un avotus katram plānotajam pasākumam, t.sk. Rail Baltica projekta kontekstā. Plāna projekts tiek precizēts atbilstoši Ministru prezidentes rezolūcijai. Rādītāju (plāns apstiprināts MK) plānots sasniegt līdz 31.10.2024.</t>
  </si>
  <si>
    <t>Thirteen meetings of the Riga Metropolitan Area Public Transport Planning Coordination Working Group have been organized, where the presentations of the Riga metropolitan area municipalities on mobility plans, as well presentations of the executor of the study on the development of a sustainable integrated public transport plan as part of the urban mobility plan (SUMP - sustainable urban mobility plan) of the Riga metropolitan area on the progress and topical issues of the study were discussed. Draft plan "Riga metropolitan area sustainable integrated public transport plan from 2024 to 2030" has been developed by the Working Group. On 04.09.-19.09.2023. a public discussion of the plan was organized within the Unified Portal for the Development and Agreement of Draft Legal Acts (TAP Portal). The draft plan was submitted to TAP Portal for inter-institutional agreement 08.12.2023.-22.12.2023., 09.01.2024.-16.01.2024., 08.02.2024.-19.02.2024. and 04.03.2024.-11.03.2024. On 26.03.2024. an inter-institutional meeting was organized.05.04.2024 - 12.04.2024. the draft plan was re-submitted for inter-institutional agreement. The draft plan was revised according to the comments received in the framework of inter-institutional agreement. On 23.04.2024. the draft plan was submitted to the State Chancellery for examination by the Cabinet of Ministers. On 17.06.2024. resolution of the Prime Minister was received asking to update the plan with regard to the information contained in it about the scope of the Rail Baltica project. The plan was revised in accordance with the Prime Minister’s resolution and on 01.07.2024. it was resubmitted to the State Chancellery for examination by the Cabinet of Ministers. On 27.09.2024. resolution of the Prime Minister was received asking to revise the plan, updating investments planned for the development of the Riga metropolitan transport system according to the current situation and plans, their implementation deadlines, the amount and sources of financing for each planned measure, incl. in the context of the Rail Baltica project. The plan is being revised in accordance with the Prime Minister’s resolution. The indicator (plan approved by the Cabinet of Ministers) is planned to be achieved by 31.10.2024.</t>
  </si>
  <si>
    <t>Izstrādātais plāna projekts “Rīgas metropoles areāla ilgtspējīga integrēta sabiedriskā transporta plāns no 2024. līdz 2030.gadam” Vienotajā tiesību aktu projektu izstrādes un saskaņošanas portālā (TAP portāls) nodots starpinstitūciju saskaņošanai 08.12.2023.-22.12.2023., 09.01.2024.-16.01.2024., 08.02.2024.-19.02.2024. un 04.03.2024.-11.03.2024. 26.03.2024.organizēta starpinstitūciju sanāksme.
05.04.2024.-12.04.2024. plāna projekts tika atkārtoti nodots starpinstitūciju saskaņošanai. Plāna projekts tika precizēts atbilstoši starpinstitūciju saskaņošanas ietvaros saņemtajiem komentāriem. 23.04.2024. plāna projekts iesniegts Valsts kancelejā izskatīšanai Ministru kabinetā. 17.06.2024. tika saņemta Ministru prezidentes rezolūcija, uzdodot aktualizēt tiesību akta projektu attiecībā uz tajā ietverto informāciju par Rail Baltica projekta tvērumu un iesniegt precizētu tiesību akta projektu. 01.07.2024. atbilstoši Ministru prezidentes rezolūcijai precizētais plāna projekts atkārtoti iesniegts Valsts kancelejā izskatīšanai Ministru kabinetā. 27.09.2024. tika saņemta Ministru prezidentes rezolūcija, uzdodot precizēt plāna projektu, aktualizējot Rīgas metropoles transporta sistēmas attīstībai plānotās investīcijas atbilstoši aktuālajai situācijai un plāniem, to īstenošanas termiņus, finansējuma apmēru un avotus katram plānotajam pasākumam, t.sk. Rail Baltica projekta kontekstā. Plāna projekts tiek precizēts atbilstoši Ministru prezidentes rezolūcijai. Rādītāju (plāns apstiprināts MK) plānots sasniegt līdz 31.10.2024.</t>
  </si>
  <si>
    <t>8</t>
  </si>
  <si>
    <t>Kopumā uz 03.10.2024. apstiprināti projekti 31 828 809 EUR apmērā. Ar apstiprinātajiem projektiem tiek saprasti par projekta īstenošanu starp sabiedrību “Altum” un pilnvaroto personu noslēgto civiltiesisko līgumu projektu kopējās attiecināmās izmaksas. Tā kā pievienotās vērtības nodokļa izmaksas nav attiecināmas finansēšanai no Atveseļošanas fonda finansējuma, tad šī rādītāja uzskaitē tās netiek ietvertas. Rādītāju plānots izpildīt līdz 31.12.2024.</t>
  </si>
  <si>
    <t>Overall, projects amounting to EUR 31 828 809 have been approved as of 03.10.2024. Approved projects are understood to mean the total eligible costs of projects of civil contracts entered into between Altum and the trustee. Since the costs of value added tax are not eligible for financing from the Recovery Fund, they are not included in the accounts of this indicator. The indicator is expected to be met by 31.12.2024.</t>
  </si>
  <si>
    <t>12</t>
  </si>
  <si>
    <t>14</t>
  </si>
  <si>
    <t>Atklātu projektu iesniegumu konkursu ietvaros līdz 03.10.2024. ir piešķirtas līgumu slēgšanas tiesības 27 193 565,80 EUR apmērā 46 energoefektivitātes uzlabošanas projektu īstenošanai pašvaldību ēkās un infrastruktūrā.
Šobrīd projektu vērtēšanas process ir noslēdzies, tomēr vēl noris atsevišķu pieņemto lēmumu pārsūdzības process. Vienlaikus tiek apkopota, precizēta informācija par līgumu slēgšanas tiesību apjomu un uzsākta gatavot Eiropas komisijas izveidotā veidne (COVER NOTE) par izpildītiem AF plāna mērķiem.</t>
  </si>
  <si>
    <t>Within the open selections the rights to conclude contracts in the amount of EUR 27 193 565.80 has been awarded for 46 energy efficiency improvement projects in local government and infrastructure by 03.10.2024. At the moment, the project evaluation process has ended, however, the appeal process of certain decisions is still ongoing. Meanwhile, information on the rights to conclude contracts is being collected and clarified, and the preparation of the Cover note on the fulfilled RRF target has been started.</t>
  </si>
  <si>
    <t>17</t>
  </si>
  <si>
    <t>Turpinās darbs pie tehniskās dokumentācijas izstrādes un grozījumiem 1.2.1.4.i. investīcijas MK noteikumos Nr. 443 arī attiecībā uz projektu otrā posma īstenošanas nosacījumiem. Rādītāju plānots sasniegt 2025. gada 1.pusgadā, ņemot vērā iepirkumu procesu un tehniskās dokumentācijas izstrādes ilgumu.</t>
  </si>
  <si>
    <t>Work on development of the technical documentation and amendments to the Regulation No. 443 of the Cabinet of Ministers also regarding the conditions for the implementation of the second stage of projects are under development. The indicator is expected to be reached till 30.06.2025., taking into account the procurement process and the period of development of the technical documentation.</t>
  </si>
  <si>
    <t>19</t>
  </si>
  <si>
    <t>21</t>
  </si>
  <si>
    <t>30.08.2024. stājās spēkā Klimata un enerģētikas ministrijas izstrādātie Ministru kabineta noteikumi Nr. 577 "Vēja elektrostaciju maksājumu kārtība vietējās kopienas attīstībai", kas nosaka vēja elektrostaciju maksājumu apmēru vietējās kopienas attīstībai, tādējādi pozitīvi ietekmējot vēja elektrostaciju ieviešanas procesu. Saskaņošanā ir Ārlietu ministrijas 2024. gadā izstrādātais informatīvais ziņojums “Vēja parku attīstība Latvijā un aizsardzības nozares operatīvās vajadzības”, attiecīgi turpinās darbs pie normatīvā regulējuma izstrādes. Rādītāju plānots sasniegt līdz 2024. gada beigām.</t>
  </si>
  <si>
    <t>On 30.08.2024. Cabinet Regulations No. 577 “Procedures for payments of wind power plants for development of the local community” developed by the Ministry of Climate and Energy regarding the amount of payments of the wind power plant for the development of the local community, which has a positive impact on the implementation process of wind power plants, came into force. An informative report “Development of wind parks in Latvia and operational needs of the defence sector” is under development by the Ministry of Foreign Affairs in 2024. Development of legal framework is continuing. The indicator is expected to be reached by the end of 2024.</t>
  </si>
  <si>
    <t>24</t>
  </si>
  <si>
    <t>25</t>
  </si>
  <si>
    <t>29</t>
  </si>
  <si>
    <t>32</t>
  </si>
  <si>
    <t>33</t>
  </si>
  <si>
    <t>35</t>
  </si>
  <si>
    <t>38</t>
  </si>
  <si>
    <t>43</t>
  </si>
  <si>
    <t>Lai nodrošinātu rādītāju sasniegšanu, 11.10.2024. ir iesniegts Eiropas Komisijai Atveseļošanas fonda Darbības kārtības grozījumu priekšlikumi, kas paredz noteikt, ka par rādītāju tiek uzskatītas Eiropas digitālās inovācijas centra izsniegtās ceļa kartes vienībām 1400 apmērā. 
Saskaņā ar Eiropas digitālās inovācijas centru sniegto informāciju līdz 25.09.2024. izsniegtas 1488 digitālās attīstības ceļa kartes komersantiem. 
Ņemot vērā iepriekš minēto, tad pēc būtības rādītās ir sasniegts un pēc Eiropas Komisijas Atveseļošanas fonda Darbības kārtības grozījumu apstiprināšanas tiks izstrādāts un iesniegts kopsavilkums (cover note).</t>
  </si>
  <si>
    <t>In order to ensure the achievement of the indicators, 11.10.2024. proposals for amendments to the Recovery Fund CID have been submitted to the European Commission, which envisage determining that the road map issued by the European Digital Innovation Hubs for entities in the amount of 1400 is considered as an indicator.
According to the information provided by the European Digital Innovation Hubs, until 25.09.2024. issued 1488 digital development roadmaps for entities.
Taking into account the above, the indicator Nr.43 has been achieved and after the approval of the Recovery Fund CID from the European Commission's Ministry of Economics will developed and submitted cover note.</t>
  </si>
  <si>
    <t>45</t>
  </si>
  <si>
    <t>Līdz 26.09.2024. LIAA saņemts 846 projekta pieteikums, noslēgti 551 līgumi un izmaksāts atbalsts 116 komersantiem, līdz ar to rādītājs Nr.45 ir sasniegts.</t>
  </si>
  <si>
    <t>Until 26.09.2024. LIAA received 846 project applications, concluded 551 contracts and paid out support to 116 merchants, thus indicator No. 45 has been reached.</t>
  </si>
  <si>
    <t>47</t>
  </si>
  <si>
    <t>50</t>
  </si>
  <si>
    <t>53</t>
  </si>
  <si>
    <t>Projekti iesniegti CFLA. Notiek projektu izvērtēšana un līgumu slēgšana.</t>
  </si>
  <si>
    <t>Projects submitted to Paying agency. Project evaluation and contract signing are currently underway.</t>
  </si>
  <si>
    <t>58</t>
  </si>
  <si>
    <t>Nepieciešama konceptuāla vienošanās ar darba devēju organizācijām un sociālajiem partneriem par Prasmju fondu koncepta attīstību. Saskaņā ar Valdības rīcības plāna projektā paredzēto (171.7 pasākums) Ekonomikas ministrija plāno izvertēt Prasmju fondu ieviešanu līdz 2023. gada beigām. Attiecīgi, Ministru kabineta noteikumi varētu tikt izstrādāti un apstiprināti 2024. gada 3. ceturksnī (indikatīvi augustā). Pamatojoties uz AF plāna 2023. gada 22.decembrī apstiprinātajiem grozījumiem, 2024. gadā tika turpinātas diskusijas ar nozarēm un sociālajiem partneriem par Latvijas kontekstam atbilstoša Prasmju fonda koncepta attīstību. Ir nodrošināta Latvijas pārstāvība Cedefop pētījumā par Prasmju fondiem Eiropā, tostarp dalība fokusa grupas diskusijās un intervijās ar pētniekiem. Ir izstrādāts MK noteikumu projekts un šobrīd notrīt tā izskatīšana IZM ietvaros. Plānots, ka līdz 2024. gada novembrim MK noteikumu projekts tiks izsludināts sabiedriskajā apspriešanā TAP un līd 2024. gada decembra beigām – tiks iesniegts apstiprināšanai MK.</t>
  </si>
  <si>
    <t>A conceptual agreement with employers' organisations and social partners on the development of skills funds is needed. According to the draft of the Government Action Plan (measure 171.7), the Ministry of Economy plans to evaluate the implementation of Skills Funds by the end of 2023. Accordingly, the regulations of the Cabinet of Ministers could be developed and approved in the 3rd quarter of 2024 (indicatively in August). Based on the amendments to the RRF plan approved on 22 December 2023, in 2024, discussions were continued with industries and social partners on the development of the Skills Fund concept appropriate to the Latvian context. Latvian representation in the Cedefop study on Skills Funds in Europe has been ensured, including participation in focus group discussions and interviews with researchers. The draft regulations of the MK have been developed and are currently being reviewed within the Ministry of Interior. It is planned that by November 2024, the draft regulations of the MK will be announced in public consultation at TAP and by the end of December 2024 - will be submitted for approval to the MK.</t>
  </si>
  <si>
    <t>Ir notikušas sarunas ar Latvijas Darba devēju konfederāciju un Latvijas Brīvo arodbiedrību savienību, kā rezultātā atzīmētas 2 vai 3 nozares,  kurās indikatīvi varētu tikt ieviests prasmju fondu koncepts. Vienlaikus, OECD, veicot izpēti par atbalsta pasākumiem darba devējiem savu darbinieku mācībām TSI projekta ietvaros, atzīmēja to, ka Covid-19 pandēmija un Krievijas kara Ukrainā krīze negatīvi ietekmē darba devējus, tāpēc Prasmju fondu attīstība  ir jāvērtē kā vidējā termiņa pasākums, sagaidot ekonomikas atlabšanas fāzi. Strādājot pie Valdības rīcības plāna, un ņemot vērā darba devēju un OECD viedokli, līdz 2023. gada beigām plānots izvērtēt Prasmju fondu attīstību Cilvēkkapitāla attīstības darba ietvaros. Attiecīgi, atkarībā no izvērtējuma rezultātiem, Ministru kabineta noteikumi varētu tikt izstrādāti un apstiprināti 2024. gada 3. ceturksnī (indikatīvi augustā), kas kopumā saskan ar ES fondu laika grafiku. Atbilstoši ir iesniegti AF plāna grozījumu priekšlikumi. Pamatojoties uz AF plāna 2023. gada 22.decembrī apstiprinātajiem grozījumiem, 2024. gadā tika turpinātas diskusijas ar nozarēm un sociālajiem partneriem par Latvijas kontekstam atbilstoša Prasmju fonda koncepta attīstību. Ir nodrošināta Latvijas pārstāvība Cedefop pētījumā par Prasmju fondiem Eiropā, tostarp dalība fokusa grupas diskusijās un intervijās ar pētniekiem. Ir izstrādāts MK noteikumu projekts un šobrīd notrīt tā izskatīšana IZM ietvaros. Plānots, ka līdz 2024. gada novembrim MK noteikumu projekts tiks izsludināts sabiedriskajā apspriešanā TAP un līd 2024. gada decembra beigām – tiks iesniegts apstiprināšanai MK.</t>
  </si>
  <si>
    <t>Negotiations have taken place with the Employers' Confederation of Latvia and the free Trade Union Confederation of Latvia, as a result of which 2 or 3 sectors have been noted in which the concept of skills funds could be introduced. At the same time, the OECD, conducting survay on support measures for employers for the training of their employees within the framework of the TSI project, noted that the Covid-19 pandemic and the crisis of the Russian war in Ukraine have a negative impact on employers, therefore the development of Skills Funds should be considered as a medium-term measure, waiting for economic recovery phase. While working on the Government's action plan, and taking into account the opinion of employers and the OECD, it is planned to evaluate the development of Skill Funds as part of the Human Capital Development work by the end of 2023. Accordingly, depending on the results of the evaluation, the regulations of the Cabinet of Ministers could be developed and approved in the 3rd quarter of 2024 (indicatively in August), which is generally in line with the schedule of EU funds. Proposals for amendments to the AF plan have been submitted accordingly. Based on the amendments to the RRF plan approved on 22 December 2023, in 2024, discussions will be were  continued with industries and social partners on the development of the Skills Fund concept appropriate to the Latvian context. It is expected that the regulations of the Cabinet of Ministers (CoM) will be prepared and approved by 30 September 2024. Latvian representation in the Cedefop study on Skills Funds in Europe has been ensured, including participation in focus group discussions and interviews with researchers. The draft regulations of the MK have been developed and are currently being reviewed within the Ministry of Interior. It is planned that by November 2024, the draft regulations of the MK will be announced in public consultation at TAP and by the end of December 2024 - will be submitted for approval to the CoM.</t>
  </si>
  <si>
    <t>Ir notikušas sarunas ar Latvijas Darba devēju konfederāciju un Latvijas Brīvo arodbiedrību savienību, kā rezultātā atzīmētas 2 vai 3 nozares, kurās varētu tikt ieviests prasmju fondu koncepts, taču nozaru interese nav liela. Vienlaikus, strādājot pie Valdības rīcības plāna, un ņemot vērā darba devēju pārstāvju un OECD viedokli par prasmju fondu ieviešanu vidējā termiņā, līdz 2023. gada beigām plānots izvērtēt Prasmju fondu attīstību Cilvēkkapitāla attīstības darba ietvaros. Attiecīgi, atkarībā no izvērtējuma rezultātiem, Ministru kabineta noteikumi varētu tikt izstrādāti un apstiprināti 2024. gada 3. ceturksnī (indikatīvi augustā), kas kopumā atbilst ES fondu laika grafikam. Atbilstoši ir iesniegti AF plāna grozījumu priekšlikumi. Pamatojoties uz AF plāna 2023. gada 22.decembrī apstiprinātajiem grozījumiem, 2024. gadā tika turpinātas diskusijas ar nozarēm un sociālajiem partneriem par Latvijas kontekstam atbilstoša Prasmju fonda koncepta attīstību. Ir nodrošināta Latvijas pārstāvība Cedefop pētījumā par Prasmju fondiem Eiropā, tostarp dalība fokusa grupas diskusijās un intervijās ar pētniekiem. Ir izstrādāts MK noteikumu projekts un šobrīd notrīt tā izskatīšana IZM ietvaros. Plānots, ka līdz 2024. gada novembrim MK noteikumu projekts tiks izsludināts sabiedriskajā apspriešanā TAP un līd 2024. gada decembra beigām – tiks iesniegts apstiprināšanai MK.</t>
  </si>
  <si>
    <t>60</t>
  </si>
  <si>
    <t>63</t>
  </si>
  <si>
    <t>66</t>
  </si>
  <si>
    <t>71</t>
  </si>
  <si>
    <t>74</t>
  </si>
  <si>
    <t>75</t>
  </si>
  <si>
    <t>Rādītāja vērtība par 2024.gada 1. un 2.ceturksni – 18 104 publiskās pārvaldes nodarbināto pabeigto apmācību skaits digitālo prasmju kompetenču jomās. 
Lai nodrošinātu rādītāju sasniegšanu, tika nodrošināti mācību pasākumi digitālo prasmju pilnveidei. 2024.gada 1. un 2. ceturksnī organizēti 5 vebināri un 1 konference, kur tika iekļautas četras digitālo kompetenču ietvara dimensijas - 1. digitālā satura veidošana, 2.digitālā pārvaldība un attīstība, 3.infromācija un datu pratība un 4. kiberdrošība:
1. Vebinārs "Mākslīgā intelekta atbalsts praktiskajā darbā: padziļinātas prasmes ChatGPT lietošanā";
2. Vebinārs "Kiberhigiēnas pamati publiskās pārvaldes darbiniekiem";
3. Vebinārs "Digitālie rīki ikdienas darbu plānošanai";
4. Konference "DigiValsts ceļvedis 2024";
5. Vebinārs "Efektīva e-pasta pārvaldība: apgūstiet Outlook funkcijas publiskās pārvaldes";
6. Vebinārs "Kā veidot efektīvus sociālo tīklu kontus".
Izpilde turpinās. Mērķis tiks sasniegts kā noteikts Padomes īstenošanas lēmumā par Latvijas Atveseļošanas un noturības mehānisma plānu un atbilstoši ar Eiropas Komisiju apspriestajiem CID 2. komponentes grozījumiem par valsts pārvaldes apmācībām.</t>
  </si>
  <si>
    <t>The indicator's value for the 1st and 2nd quarter of 2024 – 18 104 trainings in digital skills [competence areas] completed by public administration employees. 
Training activities to develop digital skills were provided to ensure the achievement of the indicator. In the 1st and 2nd quarter of 2024, 5 webinars and one conference were organized, where four dimensions of the digital competence framework were included - 1. digital content creation, 2. digital management and development, 3. information and data literacy, and 4. cyber security:
1. Webinar "Supporting artificial intelligence in practical work: advanced skills in using ChatGPT";
2. Webinar "Basics of cyber hygiene for public administration employees";
3. Webinar "Digital tools for planning daily work";
4. Conference "DigiValsts celvedis 2024";
5. Webinar "Effective e-mail management: learn the functions of public administration in Outlook";
6. Webinar "How to create effective social network accounts".
Enforcement continues. The target to be achieved is in line with the milestone set in the Council Implementation Decision on the approval of the assessment of the recovery and resilience plan for Latvia and according to the amendments of CID component 2 regarding the training of public administration discussed with the European Commission.</t>
  </si>
  <si>
    <t>79</t>
  </si>
  <si>
    <t>57</t>
  </si>
  <si>
    <t>Ņemot vērā 2024.gada aprīļa sanāksmes ietvaros par Atveseļošanas fonda 2.komponentes “Digitālā transformācija” rādītāju progresu saņemtos komentārus no Eiropas Komisijas, lai nodrošinātu rādītāja sasniegšanu Ekonomikas ministrija izstrādāja jaunu vispārēju regulējumu, ko 2024.gada maijā Finanšu ministrija nosūtīja neoficiālajai skaņošanai Eiropas Komisijai. Pēc komentāru saņemšanas Ekonomikas ministrija 2024.gada jūnijā nosūtīja Eiropas Komisijai laboto normatīvā akta redakciju, lai neoficiāli saskaņotu tā atbilstību rādītāja Nr.57 prasībām. Balstoties uz saņemtajiem komentāriem Ekonomikas ministrija patreiz veic normatīvā akta projekta precizēšanu. Normatīvo aktu plānots apstiprināt MK līdz 31.10.2024.</t>
  </si>
  <si>
    <t>Taking into account the comments received from the European Commission as part of the April 2024 meeting on the progress of the indicators of the 2nd component "Digital transformation" of the Recovery Fund, in order to ensure the achievement of the indicator, the Ministry of Economics developed a new general regulation, which was sent by the Ministry of Finance to the European Commission for informal approval in May 2024. After receiving comments, in June 2024, the Ministry of Economics sent the revised version of the regulatory act to the European Commission in order to unofficially coordinate its compliance with the requirements of index No. 57. Based on the received comments, the Ministry of Economics is currently refining the draft of the normative act. The regulatory act is planned to be approved by the Cabinet of Ministers by 31.10.2024.</t>
  </si>
  <si>
    <t>84</t>
  </si>
  <si>
    <t>86</t>
  </si>
  <si>
    <t>90</t>
  </si>
  <si>
    <t>91</t>
  </si>
  <si>
    <t>94</t>
  </si>
  <si>
    <t>101</t>
  </si>
  <si>
    <t>108</t>
  </si>
  <si>
    <t>111</t>
  </si>
  <si>
    <t>Labklājības ministrijas virzītie tiesību akti ir stājušies spēkā no 01.07.2023.
Vienlaikus saistībā ar minētā atskaites punkta izpildi ir jāmin, ka 05.10.2023. pasludināts Satversmes tiesas spriedums, kas nosaka, ka minimālā ienākumu līmeņa reforma neatbilst Satversmes 1. un 109. pantam un tās ietvaros pieņemtie likumu grozījumi atzīti par spēkā neesošiem no 01.01.2025.
Lai uzturētu atskaites punkta vērtības izpildi, ir sagatavoti trīs tiesību aktu projekti, paredzot zemākā minimālo ienākumu sliekšņa palielināšanu no 20% līdz 22%:
- likumprojekts "Grozījums likumā „Par sociālo drošību”” (22-TA-2078);
- likumprojekts Grozījums Valsts sociālo pabalstu likumā (24-TA-2165);
- likumprojekts “Grozījumi Sociālo pakalpojumu un sociālās palīdzības likumā” (24-TA-2322).
Minēto tiesību aktu tālāka virzība Saeimā ir apstiprināta 08.10.2024. MK sēdē.</t>
  </si>
  <si>
    <t>113</t>
  </si>
  <si>
    <t>Centrālā finanšu un līgumu aģentūra ir informējusi Labklājības ministriju, ka investīcijas pirmās kārtas ietvaros projektos atskaites punkts par līgumu slēgšanas tiesību piešķiršanu, lai nodrošinātu piekļuvi publiskām telpām valsts un pašvaldību ēkās, uz 01.10.2024. ir izpildīts par 53 ēkām jeb 84,1% no plānotā (63 ēkas). Šobrīd norit individuālas sarunas ar finansējuma saņēmējiem par atskaites punkta izpildes iespējām līdz š.g. beigām.
Galvenie riski, kādēļ atskaites punkta izpilde ir kavējusies: 
1) finansējuma saņēmēji vairākkārtīgi ir izsludinājuši iepirkumus gan par projektēšanas darbiem, gan būvdarbiem (pārsvarā pretendentu kvalifikācija neatbilst izvirzītām prasībām vai arī nav pretendentu interese par konkrēto iepirkumu un iepirkums ir beidzies bez rezultāta); 
2) finansējuma saņēmēji atsakās no ieguldījumiem konkrētās ēkās vai rosina šo ēku nomaiņu. Pamatā šāda situācija veidojas divu iemeslu dēļ – vairākās no plānotajām projektu īstenošanas adresēm vairs netiek sniegts labklājības nozares valsts pakalpojums /pašvaldības sociālais pakalpojums vai arī tuvākā laikā tā sniegšana tiks pārtraukta, kā arī plānoto būvdarbu izmaksas pārsniedz AF granta apmēru un finansējuma saņēmēja finanšu iespējas. 
Rezultātā vairākkārtīgi ir veikti MK noteikumu grozījumi, ar kuriem tika veikti precizējumi MK noteikumu pielikumā ”Ēku saraksts, kuras atbilst atbalsta saņemšanas nosacījumiem vides pieejamības nodrošināšanai”, aizstājot ēkas, kuras vairs neatbilst atbalsta saņemšanas nosacījumiem, ar citām ēkām, kas atbilst atbalsta saņemšanas nosacījumiem.</t>
  </si>
  <si>
    <t>The Central Finance and Contracting Agency has informed the Ministry of Welfare that within the first round of investment, the milestone for the award of contracts to provide access to public spaces in state and municipal buildings as of 01.10.2024, has been completed for 53 buildings, which is 84,1% of the value planned in the Cabinet of Ministers' regulations (63 buildings). Individual negotiations are currently underway with the beneficiaries on the feasibility of meeting the milestone by the end of this year.
 Main risks why the milestone cannot be achieved:
 1) the beneficiaries have repeatedly launched tenders for both design works and construction works (mostly the qualification of the tenderers does not meet the requirements or there is no interest of the tenderers in the specific procurement and the procurement has ended without result);                                 
 2) the beneficiaries are either withdrawing from investments in specific buildings or are suggesting replacing these buildings. This situation primarily arises for two reasons: either several of the planned project implementation locations no longer provide welfare sector state services / municipal social services or are expected to discontinue such services soon, or the projected construction costs exceed the amount of the AF grant and the financial capacity of the beneficiaries.
As a result the amendments to the Cabinet Regulations have been repeatedly made, whereby the Annex to the Cabinet Regulations "List of buildings eligible for support for environmental accessibility" has been clarified, replacing buildings which no longer qualify for support with other buildings which qualify for support. This situation has arisen because at several of the planned project addresses the provider of the public service/municipal social service in the welfare sector has ceased its activity or has informed that it will cease its activity in the near future.</t>
  </si>
  <si>
    <t>115</t>
  </si>
  <si>
    <t>Turpinās atskaites punkta sasniegšana.
Finansējuma saņēmējiem, iesniedzot projekta veidlapu, bija jāsniedz informācija par visu personu mājokļiem, kuros plānots nodrošināt vides pielāgošanu attiecīgajā pašvaldībā, tai jāpievieno anonimizēts mērķa grupas personu saraksts, kā arī lēmuma kopija par katras mērķa grupas personas iekļaušanu šajā sarakstā. Minētais nozīmē, ka uz projekta veidlapas iesniegšanas brīdi pašvaldībās bija jābūt pabeigtai mērķa grupas personu atlasei. Projekta iesniegumā pašvaldības norādīja arī plānotās darbības mājokļa vides pieejamības pasākumu nodrošināšanai. 
Noslēdzoties atlasei, konstatēts, ka pašvaldības nav atlasījušas mērķa grupas personas vajadzīgā apmērā atbalsta sniegšanai (kopumā tika atlasītas 234 mērķa grupas personas no plānotajām 259 personām).</t>
  </si>
  <si>
    <t>The achievement of the milestones continues.
Beneficiaries were required to provide information on all dwellings in the municipality where the environmental adaptation is planned, an anonymised list of persons in the target group and a copy of the decision to include each person in the target group in the project form. This implies that the selection of the target group must have been completed in the municipalities at the time of submission of the project form. In the project application, the municipalities also indicated the planned activities to ensure accessibility of the home environment.
At the end of the selection process, it was found that the municipalities had not selected the required number of persons from the target group (234 persons were selected out of a total of 259 persons).</t>
  </si>
  <si>
    <t>Apzinot iemeslus kvotu neizpildei un pašvaldību atteikumam dalībai 3.1.2.1.i investīcijas otrajā kārtā, pašvaldības kā būtiskākos iemeslus minēja, ka joprojām nav iespējams identificēt un piesaistīt 3.1.2.1.i. investīcijas otrās kārtas nosacījumiem atbilstošas mērķa grupas personas (no vairākām pašvaldībām tika saņemta informācija, ka mērķa grupas personu atlasi apgrūtināja noteikto Starptautiskās statistiskās slimību un veselības problēmu klasifikācijas (turpmāk – SSK) kodu piemērošana, mērķa grupas vecums, mērķa grupu mājokļos ir veikta nelegāla būvniecība vai arī mājoklis nav nodots ekspluatācijā, vienā no pašvaldībām vienīgā mērķa grupas persona nomira, bet cita nav identificējama).   
Ievērojot konstatētās problēmas, lai nodrošinātu atskaites punkta izpildi tika veikti grozījumi MK noteikumos par 3.1.2.1.i. investīcijas otrās kārtas īstenošanu (pieņemti MK sēdē 18.06.2024.), kas paredz izmaiņas noteiktajos mērķa grupas atlases kritērijos (paplašinot noteiktos SSK kodus, kas nosaka personu kustību traucējuma saslimšanas diagnozi, kā arī izslēdzot nosacījumu, ka noteiktais SSK kods ir pamatdiagnoze). 
Pēc minēto MK noteikumu grozījumu spēkā stāšanās pašvaldības periodā no 25.06.2024. līdz 26.08.2024 tika aicinātas veikt papildu mērķu grupas atlasi un līdz 31.08.2024. informēt Labklājības ministriju par šīs atlases rezultātiem.
Izvērtējot saņemto pašvaldību informāciju, Labklājības ministrija septembrī veica kvotu pārdali pašvaldībās (25 kvotas), kā rezultātā atbalsts mājokļa fiziskās pieejamības uzlabošanai tiks sniegts 259 personām. Lai nodrošinātu atskaites punkta izpildi, pašvaldībām ir jāveic atbilstoši grozījumi projektos, paredzot atbalsta sniegšanu kvotu papildu pārdales rezultātā plānotajām mērķa grupas personām.</t>
  </si>
  <si>
    <t>When identifying the reasons for non-fulfilment of quotas and refusal of municipalities to participate in the second round of investment 3.1.2.1.i, the most important reasons given by municipalities were that it was still not possible to identify and attract 3.1.2.1.i. The municipalities were informed that the selection of the target group was complicated by the application of the International Statistical Classification of Diseases and Health Problems (hereinafter - SSK) codes, the age of the target group, illegal construction or non-commissioning of the dwellings of the target group, the death of the only person of the target group in one of the municipalities, and the unidentifiability of the others).   
Considering the identified issues, amendments were made to the Cabinet regulations concerning the implementation of the second round of investment 3.1.2.1.i (adopted at the Cabinet meeting on June 18, 2024), which include changes to the established criteria for target group selection (by expanding the established SSK codes that determine the diagnosis of a person's mobility disability, and by excluding the condition that the established SSK code is the primary diagnosis). Consequently, municipalities are identifing and selecting additional target group persons by the end of Q3 2024.
Following the implementation of the amendments to the mentioned Cabinet regulations, municipalities were invited to conduct additional target group selection (from June 25, 2024, to August 26, 2024) and to inform the Ministry of Welfare about the results of this selection by August 31, 2024. 
In September, the Ministry of Welfare conducted a redistribution of the quotas (25 quotas) to the municipalities, as a result of which 259 persons will receive support to improve the physical accessibility of housing. In order to ensure the fulfilment of the milestone, the municipalities are required to amend their projects accordingly, providing for the provision of support to the persons of the target group as a result of the additional reallocation of quotas.</t>
  </si>
  <si>
    <t>Neskatoties uz to, ka 3.1.2.1.i. investīcijas otrās kārtas pasākuma projektos ir identificētas problēmas saistībā pietiekama skaita mērķa grupas personu atlasi, kas ietekmē noteiktā 115. atskaites punkta izpildi šobrīd noteiktajā termiņā, minētās nobīdes nerada riskus maksājuma pieprasījuma sagatavošanai, jo atskaites punkta izpilde tiks nodrošināta līdz maksājuma pieprasījuma iesniegšanai Eiropas Komisijai (līdz 2025. gada 2. ceturksnim).
Lai veicinātu atskaites punkta izpildi, Labklājības ministrija ir veikusi tiesiskā regulējuma grozījumus, precizējot mērķa grupas atlases kritērijus un aicinājusi pašvaldības apzināt papildu mērķa grupas personas, kas atbilst MK noteikumu Nr. 512 mērķa grupas atlases kritērijiem.
Papildus Labklājības ministrija vērtēs iespējas veikt atbilstošus MK noteikumu Nr. 512 grozījumos, pārdalot AF granta atlikumus no 3.1.2.1.i. pirmās kārtas investīcijas un veidojot rezerves mērķa grupas kvotas, tādējādi veicinot iespējas sniegt nepieciešamo atbalstu papildu mērķa grupas personām mājokļu vides pielāgošanā, lai mazinātu vides šķēršļus, kompensētu cilvēkiem ar invaliditāti funkcionēšanas ierobežojumus, kā arī uzlabotu mobilitāti un sociālo un ekonomisko patstāvību.</t>
  </si>
  <si>
    <t>116</t>
  </si>
  <si>
    <t>119</t>
  </si>
  <si>
    <t>Prognozēšanas rīka izstrāde palīdzēs detalizētāk un efektīvāk izvērtēt sociālās drošības sistēmas esošos un iecerētos pasākumus, to ietekmi uz valsts sociālās apdrošināšanas sistēmas dalībniekiem un valsts sociālās apdrošināšanas sistēmas stabilitāti un finanšu ilgtspēju. Būs pieejama iespēja ievadīt detalizētāku pieņēmumu masīvu, kā arī tiks nodrošināts, ka ilgtermiņa prognozes ietvers visas būtiskās izmaiņas attiecībā uz valsts sociālās apdrošināšanas sistēmu un būs iespēja veidot daudz vairāk specifiskus valsts sociālās apdrošināšanas politikas novērtēšanai nepieciešamos scenārijus.  Savlaicīga valsts sociālās apdrošināšanas sistēmas nākotnes izaicinājumu un risku apzināšana mazinās riskus pieņemt neizsvērtus lēmumus, tādējādi nodrošinot valsts sociālās apdrošināšanas sistēmas ilgtspēju un visu saistību izpildi pret valsts sociālās apdrošināšanas sistēmas dalībniekiem. 
Uz progresa informācijas sagatavošanas brīdi – 120. atskaites punkta izpildes priekšnoteikums ir iepirkuma līguma noslēgšana. Ņemot vērā, ka iepriekšējais atklātais konkurss “Sociālās apdrošināšanas sistēmas ilgtermiņa prognozēšanas rīka programmnodrošinājuma izstrāde un ieviešana” beidzās bez rezultāta, pēc papildu apspriedes ar potenciālajiem pakalpojuma sniedzējiem finansējuma saņēmējs ir precizējis iepirkuma dokumentāciju un izsludinājis atkārtotu iepirkumu (04.07.2024.) ar piedāvājumu iesniegšanas termiņu līdz 19.08.2024., kas iepirkuma izsludināšanas gaitā pagarināts līdz 25.09.2024. Iepirkuma ietvaros saņemti 4 piedāvājumi, notiek to izvērtēšana.</t>
  </si>
  <si>
    <t>122</t>
  </si>
  <si>
    <t>Nav iespējams sasniegt noteikto 122. mērķrādītāja vērtību "17 līgumu noslēgšana ar pašvaldībām par projektu īstenošanu" un sekojošo 123. mērķrādītāju "jaunu vietu nodrošināšana 852 pensijas vecuma personām tādu ilgtermiņa aprūpes pakalpojumu saņemšanai, kas pietuvināti ģimeniskai videi". Iepriekšējā atklātā projektu iesniegumu atlasē projektu pieteikumus iesniedza tikai 4 pašvaldības, bet līgumi par projektu īstenošanu noslēgti ar 3 pašvaldībām. Iemesli pašvaldību zemajai aktivitātei ir – ēkas izveidošanas izmaksu kāpums un aizņēmumu pieejamība, augstas aizņemšanās procentlikmes, ģimeniskai videi pietuvinātu pakalpojumu uzturēšanas izmaksas.
Izpildot MK 22.03.2022. sēdes protokola Nr. 17 34.§ 8.7. apakšpunktu, kas nosaka pienākumu atbildīgajām nozaru ministrijām un institūcijām, konstatējot būtiskus riskus ar divu mēnešu kavējumu saistošo atskaites punktu un mērķu sasniegšanā, iesniegt izskatīšanai MK informāciju, Labklājības ministrija ir virzījusi izskatīšanai informatīvo ziņojumu, kur iekļauta informācija par turpmāku investīcijas īstenošanu (izskatīts 19.03.2024. MK sēdē).
Tāpat Labklājības ministrija ir veikusi grozījumus Ministru kabineta noteikumos, lai investīcijas īstenošanā piesaistītu privātā sektora sociālo pakalpojumu sniedzējus. Papildus ir pārskatīti projektu iesniegumu izvērtēšanas kritēriji, no obligāta uz vēlamo, nosakot kritēriju par to, ka veidojamā ģimeniskai videi pietuvinātā pakalpojuma sniegšanas vieta nav plānota ilgstošas sociālās aprūpes institūcijas teritorijā un nerobežosies ar to. Atklātā konkursa projekta iesniegumu atlase tika izsludināta 30.07.2024. ar projekta iesniegumu iesniegšanas termiņu līdz 09.09.2024. Lai veicinātu interesi par pasākumu, Labklājības ministrija piedalījās organizētajos vebināros un individuāli skaidroja projektu atlases nosacījumus. Uzklausot potenciālo projekta iesniedzēju informāciju, ka projekta iesniegšanai noteiktais termiņš nav pietiekams sadarbības ar pašvaldību nostiprināšanai (pilnvarojumu līgumu vai nodomu protokolu noslēgšanai), jo pašvaldībās ir jāpieņem attiecīgi domes lēmumi un jāizstrādā pilnvarojumu līgumi, Labklājības ministrija pēc 22.08.2024. notikušā vebināra sagatavoja noteikumu projektu, kas paredz atlases termiņa pagarinājumu līdz 07.10.2024. Minētie grozījumi noteikumos pieņemti MK 03.09.2024.
Ņemot vērā ierosināto minēto atlases pagarinājumu,  prognozējams, ka līgumi par projektu īstenošanu attiecīgi varētu tikt noslēgti ne ātrāk kā 2024. gada decembrī (ja projektos nebūs nepieciešams veikt precizējumus) vai arī 2025. gada sākumā (ja projektos būs jāveic precizējumi). 
Gadījumā, ja arī atkārtotās projektu iesniegumu atlases ietvaros netiks sasniegta 122. mērķrādītāja vērtība noteiktajā apjomā, Labklājības ministrija virzīs papildu priekšlikumus grozījumiem Eiropas Padomes lēmuma pielikumā par Latvijas Atveseļošanas un noturības mehānisma plāna izvērtējuma apstiprināšanu (turpmāk – CID), samazinot minētā mērķrādītāja vērtību. Vēl vienu (trešo) atklātu projektu iesniegumu atlasi un projektu īstenošanu Atveseļošanas un noturības mehānisma plāna īstenošanas termiņā (līdz 30.06.2026.) nav iespējams realizēt.
Vienlaikus Labklājības ministrija jau ir ierosinājusi priekšlikumus CID grozījumiem, lai precizētu 122. mērķrādītāja nosaukumu un tā izpildes termiņu. Atbilstoši tiek ierosināts precizēt nosaukumu uz "Centrālā finanšu un līgumu aģentūra  ir noslēgusi 17 līgumus par projektu īstenošanu", kā arī pagarināts mērķrādītāja sasniegšanas termiņš līdz 31.12.2024.Termiņa pagarinājums sniegtu iespēju par izpildi ziņot 4. maksājuma pieprasījuma ietvaros. Savukārt ierosinātās izmaiņas 122. mērķrādītāja nosaukumā ir nepieciešamas, lai minētājā mērķrādītājā varētu ieskaitīt visas noslēgtās vienošanās un līgumus par projektu īstenošanu , t.i., ne tikai noslēgtās vienošanās ar pašvaldībām, bet arī līgumus ar citiem sociālo pakalpojumu sniedzējiem (biedrībām, nodibinājumiem un komersantiem).</t>
  </si>
  <si>
    <t>124</t>
  </si>
  <si>
    <t>127</t>
  </si>
  <si>
    <t>LM Apmācību komisija ar vairākiem lēmumiem 2021.gada beigās, 2022. un 2023.gadā  apstiprināja jaunu pārkvalificēšanās un prasmju pilnveides programmu piedāvājumu bezdarbniekiem, darba meklētājiem un bezdarba riskam pakļautām personām, kas piesakās atbalstam NVA investīcijas ietvaros. 
Pārkvalificēšanās un prasmju pilnveides programmu piedāvājumu NVA klientiem veido:
- profesionālās tālākizglītības un profesionālās pilnveides programmas, kas iekļauj tajā skaitā moduļus no modulārās profesionālās izglītības profesionālajā tālākizglītībā;
- neformālās izglītības, tajā skaitā digitālo prasmju jeb datorzinību programmas;
- transportlīdzekļu tajā skaitā traktortehnikas vadīšanas programmas;
- augstākās izglītības iestādes studiju kursus/moduļus;
- grupu nodarbības un individuālās konsultācijas konkurētspējas paaugstināšanas pasākumu ietvaros (Apmācību komisija apstiprina tematiskās jomas, kurās tiek organizēti konkurētspējas paaugstināšanas pasākumi). 
Izstrādājot prasmju pilnveides programmu piedāvājumu, īpaša uzmanība tika pievērsta digitālo prasmju attīstībai. Lai veicinātu digitālo prasmju piedāvājumu, 2022. gada 17. novembrī Apmācību komisija apstiprināja jaunu neformālās izglītības digitālo prasmju jeb datorzinību programmu sarakstu, kas tapis sadarbībā ar Latvijas Informācijas un komunikācijas tehnoloģijas asociāciju, NVA, Latvijas Darba devēju konfederāciju un Izglītības kvalitātes valsts dienestu. Jaunā saraksta mērķis ir piedāvāt darba tirgū pieprasītas datorzinību mācības, kas ir atbilstošas bezdarbniekiem,  darba meklētājiem un bezdarba riskam pakļautām (nodarbinātām) personām.
Papildus jāmin, ka no 2024.gada jūlija, pamatojoties uz Ekonomikas ministrijas 17.07.2024. apstiprināto nolikumu "Apvienotās pieaugušo izglītības koordinācijas komisijas nolikums" un 25.07.2024. izdoto rīkojumu Nr.1-6.1/2024/72, LM Apmācību komisijas funkcijas pārņēma Ekonomikas ministrijas izveidotā Apvienotā pieaugušo izglītības koordinācijas komisija, kas, apvienojot IZM vadīto Pieaugušo izglītības pārvaldības padomi un LM vadīto Apmācību komisiju, turpmāk pārskatīs mācību programmu piedāvājumu NVA mērķa grupām. 
Komisija ir Ekonomikas ministrijas izveidota starpnozaru koleģiāla ekspertu institūcija, kas izveidota, lai nodrošinātu saskaņotu mācību piedāvājumu pieaugušo izglītības jomā, īstenotu saskaņotu iesaistīto institūciju darbību un pārvaldības koordināciju pieaugušo izglītības jomā cilvēkkapitāla attīstības stratēģisko mērķu sasniegšanai.</t>
  </si>
  <si>
    <t>128</t>
  </si>
  <si>
    <t>Uzlabojot profilēšanas sistēmu, ir ieviests  digitālais prasmju novērtēšanas rīks efektīvākai individuālā pārkvalificēšanās un prasmju pilnveides piedāvājuma veidošanai.
Atbilstoši LM rīcībā esošajai operatīvajai informācijai uz 31.08.2024. 11 361 personas ir pilnveidojušas savas prasmes, no kurām 8 293 personas ir izmantojušas digitālo rīku.</t>
  </si>
  <si>
    <t>129</t>
  </si>
  <si>
    <t>Mērķrādītāja ieviešana norit atbilstoši plānotajam, turpinās tā sasniegšana. 2023. gada oktobrī uzsākta atbalsta sniegšana mērķa grupas personām. 
Iesniedzot progresa pārskatu par periodu līdz 30.06.2024., finansējuma saņēmējs ir informējis, ka 6 345 personas ir pilnveidojušas savas prasmes (t.sk. 4 334 personas ir izmantojušas digitālo rīku). Savukārt atbilstoši LM pieejamai operatīvajai informācijai uz 31.08.2024. 11 361 personas ir pilnveidojušas savas prasmes (t.sk. 8 293 personas ir izmantojušas digitālo rīku).
Ar mērķi veicināt bezdarbnieku, darba meklētāju un bezdarba riskam pakļauto personu konkurētspēju un iekļaušanos darba tirgū, tiek īstenoti profesionālās izglītības, pārkvalifikācijas, kvalifikācijas paaugstināšanas un neformālās izglītības pasākumi, uzsvaru liekot uz digitālajām prasmēm.</t>
  </si>
  <si>
    <t>mplementation of the target is in line with the plan and is still being achieved. In October 2023, support for target group individuals was initiated. In a progress report submitted for the period up to June 30, 2024, the beneficiary reported that 6,345 individuals have improved their skills (including 4,334 individuals who have used digital tool). According to the operational information, as of 31.08.2024, 11 361 individuals have improved their skills (including 8 293 individuals who have used the digital tool).
In order to promote the competitiveness and integration of the unemployed, jobseekers and those at risk of unemployment into the labour market, vocational education, retraining, skills upgrading and non-formal education measures are implemented, with a focus on digital skills.</t>
  </si>
  <si>
    <t>133</t>
  </si>
  <si>
    <t>139</t>
  </si>
  <si>
    <t>141</t>
  </si>
  <si>
    <t>20.06.2023 Ministru kabineta sēdē pieņemti 4.1.1.3.i investīcijas īstenošanas noteikumi. Ņemot vērā, ka bija aizkavējies investīcijas īstenošanas noteikumu saskaņošanas process, rādītāja izpilde ir aizkavējusies. Līdz 25.09.2023. tika iesniegti 43 projekti. Līdz 09.05.2024. ir noslēgti 43 līgumi par projektu īstenošanu. Atbilstoši finansējuma saņēmēju iesniegtajām prognozēm, līdz 2024.gada beigām plānots sasniegt rādītāju.
Finanšu ministrijai ir iesniegti AF CID grozījumi par izmaiņām 141.mērķa rādītāja nosaukumā, kurš mērīs atbalstīto ārstniecības iestāžu skaitu uz 2024.gada 31.decembri: “To sekundāro ambulatoro pakalpojumu sniedzēju skaits, kuriem ir uzlabota infrastruktūra (mērķis – 20)”.</t>
  </si>
  <si>
    <t>On 20.06.2023, the regulations for the implementation of investment 4.1.1.3.i were adopted at the meeting of the Cabinet of Ministers.  Due to delays in the process of harmonising the investment implementation rules, the implementation of the indicator has been delayed. 43 projects were submitted by 25.09.2023. By 09.05.2024, 43 contracts have been concluded for the implementation of the projects.
Amendments to the CID of the RRF plan have been submitted to the Ministry of Finance regarding changes in the name of target 141, which will measure the number of supported medical institutions until 31 December 2024: “Number of secondary outpatient providers with improved infrastructure (target - 20)”.</t>
  </si>
  <si>
    <t>20.06.2023 Ministru kabineta sēdē pieņemti 4.1.1.3.i investīcijas īstenošanas noteikumi. Ņemot vērā, ka bija aizkavējies investīcijas īstenošanas noteikumu saskaņošanas process, rādītāja izpilde ir aizkavējusies. Līdz 25.09.2023. tika iesniegti 43 projekti. Līdz 09.05.2024. ir noslēgti 43 līgumi par projektu īstenošanu. Atbilstoši KPVIS pieejamajai informācijai, apstiprināta 0.79 milj.Eur, savukārt, ņemot vērā KPVIS pieejamo informāciju, iepirkumu līgumi noslēgti 1.71 milj EUR apmērā. Atbilstoši iesniegtajiem projektu pieteikumiem, mērķa rādītāju plānots sasniegt 2024.gadā noteiktajā termiņā.
Finanšu ministrijai ir iesniegti AF CID grozījumi par izmaiņām 141.mērķa rādītāja nosaukumā, kurš mērīs atbalstīto ārstniecības iestāžu skaitu uz 2024.gada 31.decembri: “To sekundāro ambulatoro pakalpojumu sniedzēju skaits, kuriem ir uzlabota infrastruktūra (mērķis – 20)”.</t>
  </si>
  <si>
    <t>143</t>
  </si>
  <si>
    <t>2024.g. jūnijā  Cilvēkresursu attīstības stratēģija iesniegta MK izskatīšanai un apstiprināšanai.  
Taču MK nav panākta vienošanās par Stratēģijas apstiprināšanu, līdz ar to Stratēģija tiks skatīta kontekstā ar valsts budžeta apstiprināšanu un provizoriski virzīta apstiprināšanai Ministru kabinetā š.g. novembrī.</t>
  </si>
  <si>
    <t>The Human resources Development Strategy was  submitted to the Cabinet of Ministers for consideration approval in June 2024.
No agreement has been reached in the Cabinet of Ministers on approval of the Strategy, therefore the Strategy will be viewed in the context of the approval of the state budget and tentatively forwarded to the Cabinet of Ministers for approval this year in November.</t>
  </si>
  <si>
    <t>DG Reform projekta ievaros ir izstrādāts izvērtējums "Par veselības darbaspēka stratēģiju Latvijā". Sabiedriskai apspriedei 22.01.2024. nodots informatīvā ziņojuma projekts “Veselības darbaspēka attīstības stratēģija līdz 2029.gadam”.  Rādītāja kavējums saistīts ar 1) DG Reform projekta pagarināšanu, kā rezultātā izstrādātais nodevums veido Cilvēkresursu attīstības stratēģijas pamatu; 2) ilgstošo starpinstitūciju saskaņošanas procesu TAP portālā. 
2024.g. jūnijā Cilvēkresursu attīstības stratēģija iesniegta Valsts kancelejā izskatīšanai un apstiprināšanai MK. 
Ņemot vērā, ka MK nav panākta vienošanās par stratēģijas apstiprināšanu,  Stratēģija tiks skatīta kontekstā ar valsts budžeta apstiprināšanu, kas plānots šī gada oktobrī un pēc valsts budžeta pieņemšanas Stratēģija tiks virzīta apstiprināšanai Ministru kabinetā, provizoriski š.g. novembrī.</t>
  </si>
  <si>
    <t>An evaluation of the health workforce strategy in Latvia has been developed in the framework of the DG Reform project. The draft information report “Health workforce Development Strategy by 2029” on 22.01.2024 has been submitted to the public consultation. The delay of the indicator is related to 1) the extension of the DG Reform project, as a result of which the developed deliverable forms the basis of the Human Resources Development Strategy; 2) the lengthy inter-institutional coordination process on the TAP portal.
The Human resources Development Strategy was submitted to the State Chancellery for consideration approval in Cabinet of Ministers in June 2024. No agreement has been reached in the Cabinet of Ministers on approval of the strategy, so the Strategy will be viewed in the context of the approval of the state budget, which is planned for October this year, and after the adoption of the state budget, the Strategy will be forwarded to the Cabinet of Ministers for approval, tentatively this year in November.</t>
  </si>
  <si>
    <t>DG Reform projekta ietvaros ir izstrādāts izvērtējums "Par veselības darbaspēka stratēģiju Latvijā". Sabiedriskai apspriedei 22.01.2024. nodots informatīvā ziņojuma projekts “Veselības darbaspēka attīstības stratēģija līdz 2029.gadam”.  Rādītāja kavējums ir saistīts ar 1) DG Reform projekta pagarināšanu, kā rezultātā izstrādātais nodevums veido Cilvēkresursu attīstības stratēģijas pamatu; 2) ilgstošo starpinstitūciju saskaņošanas procesu TAP portālā. 
2024.g. 12.jūnijā  Cilvēkresursu attīstības stratēģija iesniegta Valsts kancelejai izskatīšanai un apstiprināšanai Ministru kabinetā. Kavēšanās ar stratēģijas apstiprināšanu rada risku rādītāja sasniegšanai, kas var radīt zaudējumus valstij.
Noteiktajā termiņā nav sasniegts rādītājs “Cilvēkresursu attīstības stratēģija”, ņemot vērā, ka MK nav panākta vienošanās par stratēģijas apstiprināšanu. Līdz ar to Stratēģija tiks skatīta kontekstā ar valsts budžeta apstiprināšanu, kas plānots šī gada oktobrī un pēc valsts budžeta pieņemšanas Stratēģija tiks virzīta apstiprināšanai Ministru kabinetā, provizoriski š.g. novembrī.</t>
  </si>
  <si>
    <t>144</t>
  </si>
  <si>
    <t>145</t>
  </si>
  <si>
    <t>Veselības aprūpes darbinieku atalgojuma modelis pēc būtības ir ieviests, bet sarunās ar Eiropas Komisijas pārstāvjiem ir izteikts iebildums, ka minētie atalgojuma principi ir jāapstiprina ar normatīvo aktu.</t>
  </si>
  <si>
    <t>New remuneration model for healthcare staff is essentially implemented, but in the negotiations with the representatives of the European Commission, an objection was expressed that the mentioned remuneration principles should be approved by a regulatory act.</t>
  </si>
  <si>
    <t>Veselības aprūpes darbinieku atalgojuma modelis pēc būtības ir ieviests ar sekojošiem dokumentiem: 
1) 28.03.2023. pieņemot grozījumus Ministru kabineta 2018.gada 18.decembra noteikumos Nr. 851 "Noteikumi par zemāko mēnešalgu un speciālo piemaksu veselības aprūpes jomā nodarbinātajiem", 
2) izstrādājot "Veselības darbaspēka attīstības stratēģiju līdz 2029. gadam" projektu, ka arī 
3) pamatojot mainīgās algas daļu ar Valsts kancelejas datiem.
Taču sarunās ar Eiropas Komisijas pārstāvjiem ir izteikts iebildums, ka minētie atalgojuma principi ir jāapstiprina ar normatīvo aktu, līdz ar to Veselības ministrija strādā pie Ministru kabineta Nr. 555 "Veselības aprūpes pakalpojumu organizēšanas un samaksas kārtība" grozījumiem, lai nostiprinātu šos atalgojuma principus MK noteikumos. 
Minētos grozījumus MK noteikumos plānots izstrādāt līdz 2025.gada I ceturksnim.</t>
  </si>
  <si>
    <t>The remuneration model for health care workers is essentially implemented with the following documents:
1) 28.03.2023. adopting the amendments to the regulations of the Cabinet of Ministers No. 851 of December 18, 2018 "Regulations on the lowest monthly salary and special allowance for employees in the field of health care",
2) developing the "Health Workforce Development Strategy until 2029" project, that too
3) substantiating the part of the variable salary with the data of the State Chancellery.
However, in the negotiations with the representatives of the European Commission, an objection has been expressed that the mentioned remuneration principles should be approved by a regulatory act, therefore Ministry of Health is working on the Cabinet of Ministers No. 555 "Procedures for the Organisation of and Payment for Health Care Services" amendments to strengthen these remuneration principles in the regulations of the MK. 
The aforementioned amendments to the regulations of the MK are planned to be developed by the first quarter of 2025.</t>
  </si>
  <si>
    <t>Veselības aprūpes darbinieku atalgojuma modelis pēc būtības ir ieviests ar sekojošiem dokumentiem: 
1) 28.03.2023. pieņemot grozījumus Ministru kabineta 2018.gada 18.decembra noteikumos Nr. 851 "Noteikumi par zemāko mēnešalgu un speciālo piemaksu veselības aprūpes jomā nodarbinātajiem", 
2) izstrādājot "Veselības darbaspēka attīstības stratēģiju līdz 2029. gadam" projektu, ka arī 
3) pamatojot mainīgās algas daļu ar Valsts kancelejas datiem.
Taču sarunās ar Eiropas Komisijas pārstāvjiem ir izteikts iebildums, ka minētie atalgojuma principi ir jāapstiprina ar normatīvo aktu, līdz ar to tiek strādāts pie Ministru kabineta Nr. 555 "Veselības aprūpes pakalpojumu organizēšanas un samaksas kārtība" grozījumiem, lai nostiprinātu šos atalgojuma principus MK noteikumos. Minētos grozījumus MK noteikumos plānots izstrādāt līdz 2025.gada I ceturksnim. 
Izstrādājot jaunu algu modeli, izveidots pamats ilgtspējīgai un efektīvai veselības aprūpes darbaspēka plānošanai un nodrošināšanai, atbalstot reformas vispārējos mērķus.</t>
  </si>
  <si>
    <t>146</t>
  </si>
  <si>
    <t>Veselības aprūpes darbaspēka plānošanas modelis ir pieņemts 05.12.2023. (https://www.vm.gov.lv/lv/media/12951/download?attachment).
Veselības aprūpes darbaspēka plānošanas modelis 09.04.2024. tika nodemonstrēts Eiropas Komisijai. 
Atbilstoši Eiropas Komisijas komentāram - ir precizēts Cover note zinojums par modeļa piemērošanu praksē plānošanas nolūkos. Ņemot vērā, ka šis atskaites punkts ir izpildīts, Finanšu ministrijai ir iesniegti  AF CID grozījumi par rādītāja sasniegšanas termiņa noteikšanu līdz 2023.gada 4. ceturksnim un rādītāja  iekļaušanu 3.maksājuma pieprasījumā.</t>
  </si>
  <si>
    <t>The health workforce planning model has been adopted on 05.12.2023. (https://www.vm.gov.lv/lv/media/12951/download?attachment).
The health workforce planning model 09.04.2024 was demonstrated to the European Commission.
According to the European Commission's comment, the Cover note information on the application of the model in practice for planning purposes - has been clarified. Taking into account that this milestone has been fulfilled, amendments to the CID of RRF plan have been submitted to the Ministry of Finance on setting the deadline for achieving the milestone until the 4th quarter of 2023 and including the milestone in the 3rd payment request.</t>
  </si>
  <si>
    <t>Veselības aprūpes darbaspēka plānošanas modelis ir izstrādāts DG Reform projekta ietvaros un pieņemts 05.12.2023. (https://www.vm.gov.lv/lv/media/12951/download?attachment).
Izstrādājot veselības aprūpes darbaspēka plānošanas modeli, ir izveidots pamats ilgtspējīgai un efektīvai veselības aprūpes darbaspēka plānošanai un nodrošināšanai, atbalstot reformas vispārējos mērķus.
Veselības aprūpes darbaspēka plānošanas modelis 09.04.2024. tika nodemonstrēts Eiropas Komisijai. 
Atbilstoši Eiropas Komisijas komentāram - ir precizēts Cover note zinojums par modeļa piemērošanu praksē plānošanas nolūkos. Ņemot vērā, ka šis atskaites punkts ir izpildīts, Finanšu ministrijai ir iesniegti  AF CID grozījumi par rādītāja sasniegšanas termiņa noteikšanu līdz 2023.gada 4. ceturksnim un rādītāja  iekļaušanu 3.maksājuma pieprasījumā.</t>
  </si>
  <si>
    <t>147</t>
  </si>
  <si>
    <t>152</t>
  </si>
  <si>
    <t>Darbs pie pētījuma tika uzsākts pamatojoties uz 06.07.2023. pieņemto metodiku. Papildus, ņemot vērā, ka pētījuma metodika tika izstrādāta vēlāk, nekā sākotnēji plānots, pētījuma termiņš tika kavēts. 2024.gada jūnijā pētījums tika pabeigts.</t>
  </si>
  <si>
    <t>Work on the study was initiated on the basis of the methodology adopted at 06.07.2023. In addition, given that the study methodology was developed later than originally planned, the study deadline is being delayed. The study was completed in June 2024.</t>
  </si>
  <si>
    <t>153</t>
  </si>
  <si>
    <t>2024.gada jūnijā ir pabeigts SAVA pētījums un secīgi ir uzsākts darbs pie pētījuma rezultātu integrēšanas veselības politikas attīstībā.</t>
  </si>
  <si>
    <t>The study of secondary outpatient Health care was completed in June 2024 and work on integrating the results of the study into health policy development has been started.</t>
  </si>
  <si>
    <t>Pēc 152. rādītāja sasniegšanas, ir uzsākts darbs pie šī 153. rādītāja sasniegšanas.  2024.gada jūnijā pētījums tika pabeigts un Veselības ministrija strādā pie nepieciešamajiem grozījumiem tiesību aktos sekundārās ambulatorās aprūpes kvalitātes, pieejamības un piekļūstamības pilnveidei.</t>
  </si>
  <si>
    <t>155</t>
  </si>
  <si>
    <t>157</t>
  </si>
  <si>
    <t>158</t>
  </si>
  <si>
    <t>160</t>
  </si>
  <si>
    <t>161</t>
  </si>
  <si>
    <t>168</t>
  </si>
  <si>
    <t>Pakalpojumu sniegšanas taktikas izdotas jaunā redakcijā - 24.04.2024. rīkojums Nr. 111 "Nodokļu pārvaldes un Nodokļu nomaksas veicināšanas pārvaldes pakalpojumu sniegšanas taktikas, ņemot vērā nodokļu maksātājam noteikto segmentu".
Nodrošināts, ka nodokļu maksātāja segments tiek attēlots Maksājumu administrēšanas informācijas  sistēmā, Dokumentu vadības sistēmā, Datu noliktavas sistēmā. Atskaites punkts ir sasniegts sākotnēji norādītajā termiņā - 30.06.2024.</t>
  </si>
  <si>
    <t>169</t>
  </si>
  <si>
    <t>171</t>
  </si>
  <si>
    <t>172</t>
  </si>
  <si>
    <t>Finansējuma saņēmējs informējis, ka ir īstenotas visas  paredzētās  ANM plāna 6.1.1.1.i. aktivitātes.
-	Pabeigtas visas datu transformācijas uz SAP HANA tehnoloģisko vidi, lai nodrošinātu izstrādāto riska vadības sistēmu darbību. Šīs aktivitātes ietvaros tika pabeigtas datu transformācijas no Sybase un no Netezza, uzlaboti datu ielādes procesi datu bāzes līmenī;
-	Pabeigtas datu transformācijas no citām VID informācijas sistēmām (EDS, MAIS, DVS, NIS), lai nodrošinātu modernizējamo un  izstrādājamo sistēmu darbību;
-	Pabeigts datu atpazīšanas risinājums, lai nodrošinātu pārrobežu datu izmantošanas kvalitāti;
-	Ekspluatācijā esošā sistēma “ESKORT”  tehniski pārnesta uz SAP HANA datubāzi, jo ražotājs vairs neatbalsta esošo platformu Netezza. Šīs aktivitātes ietvaros arī tika pārslēgti sistēmu auditācijas dati uz SAP HANA tehnoloģisko platformu; 
-	Tika pārslēgti lietotāju reģistra dati uz SAP HANA;
-	Izstrādāta un ieviesta modernizēta FPRAS (Fizisko personu riska analīzes sistēma);
-	Izstrādāta un ieviesta Akcīzes nodokļu risku vadības sistēma.
Atskaites punkta izpildes statuss tiks mainīts, kad Centrālā finanšu un līgumu aģentūra būs izskatījusi noslēguma progresa pārskatu. Noslēguma progresa pārskats tiks apstiprināts indikatīvi līdz 2024.gada oktobra beigām.</t>
  </si>
  <si>
    <t>The beneficiary has informed that all planned activities of RRF Plan 6.1.1.1.i. have been implemented in accordance with the project implementation plan. 
-	All necessary data have been transferred to the SAP HANA technological environment to ensure operation of developed risk management systems. Data transfer from Sybase and Netezza was completed and data loading processes were improved on the database level. 
-	To ensure functionality of modernised and upgraded systems, several data transformation processes from other State Revenue service (SRS) information systems (IS) such as EDS, MAIS, DVS, NIS were completed.
-	To ensure higher quality use of cross-border data, a data recognition solution was completed. 
-	In-service system ESCORT was transferred to the SAP HANA database because the manufacturer no longer supports the existing Netezza platform. System audit data were also transferred to SAP HANA. 
-	User registry data were transferred to SAP HANA.
-	FPRAS (Natural Persons Risk Analysis System) was developed and implemented.
-	APARSK (Excise Goods Risk Analysis System) was migrated to SAP. 
The progress status of the milestone will be changed once the final progress report has been reviewed by the Central Finance and Contracting Agency. The final progress report will be approved indicatively until the end of october 2024.</t>
  </si>
  <si>
    <t>173</t>
  </si>
  <si>
    <t>Finansējuma saņēmējs informējis, ka ir īstenotas visas paredzētās ANM plāna 6.1.1.2.i. aktivitātes saskaņā ar projekta realizācijas plānu. 
•	Izstrādāts un ieviests jauns nodokļu maksātāju (turpmāk, NM) segmentācijas risinājums, kas ietver sekojošo:
o	NM segmentācijas/reitingu sistēmas izstrādi SAP HANA vidē;
o	Segmentācijas datu pārcelšanu- sinhronizāciju ar MAIS;
o	Segmentācijas datu atspoguļošanu EDS (tai skaitā, kopējā novērtējuma datu attēlošanu, NM kopējā novērtējuma atspoguļošanu, 
o	Izstrādāts datu vizualizācijas risinājums NM segmentācijai SAP HANA un EDS pusē.
•	Izstrādāti un ieviesti papildinājumi 360 grādu NM skatījumā, kas ietver NM segmentācijas un ar to saistītās informācijas attēlošanu MAIS;
•	Izstrādāts un ieviests segmentācijas datu nodošanas mehānisms uz PDB (publicējamo datu bāzi); 
•	Izstrādāts un ieviests muitas procesu risku analīzes risinājums, kas ietver 6.posmus;
•	Izstrādāta un ieviesta VADAD  (valsts amatpersonu deklarāciju risku analīze), ka ietvēra koncepcijas izstrādi, datu izgūšanu un nodošanu MAIS;
•	Izstrādāts piedziņas procesa riskošanas apgabals, kas, tai skaitā,  ietver datu nodošanu MAIS, lai nodrošinātu savlaicīgas brīdināšanas mehānismu.
Atskaites punkta izpildes statuss tiks mainīts, kad Centrālā finanšu un līgumu aģentūra būs izskatījusi noslēguma progresa pārskatu. Noslēguma progresa pārskats tiks apstiprināts indikatīvi līdz 2024.gada oktobra beigām.</t>
  </si>
  <si>
    <t>The beneficiary has informed that all planned activities of the RRF Plan 6.1.1.2.i have been implemented in accordance with the project implementation plan. 
•	New taxpayer (NM) segmentation solution was developed and implemented:
o	NM segmentation/rating system development in SAP HANA environment,
o	Segmentation data transfer - synchronisation with MAIS,
o	Representation of segmentation data in EDS (including display of total assessment data, representation of NM total assessment,
o	Developed data visualisation solution for NM segmentation on SAP HANA and EDS side,
•	Additions to the 360-degree NM view, which includes displaying NM segmentation and related information in MAIS developed and implemented,
•	Mechanism for transferring segmentation data to the PDB (to be published) developed and implemented,
•	Risk analysis solution for customs processes in 6 stages developed and implemented,
•	VADAD (risk analysis of state officials' declarations), including concept development, data retrieval and transfer to MAIS, developed and implemented,
•	Recovery process risk area developed, which, among other things, includes transfer of data to MAIS to ensure a timely warning mechanism.
The progress status of the milestone will be changed once the final progress report has been reviewed by the Central Finance and Contracting Agency.  The final progress report will be approved indicatively until the end of october 2024.</t>
  </si>
  <si>
    <t>174</t>
  </si>
  <si>
    <t>176</t>
  </si>
  <si>
    <t>180</t>
  </si>
  <si>
    <t>181</t>
  </si>
  <si>
    <t>182</t>
  </si>
  <si>
    <t>Atskaites punkta izpilde ir atkarīga no atskaites punktu Nr. 181 un Nr. 184 sasniegšanas, jo atskaites punkta Nr. 182 izpildei ir nepieciešami 12 kalendārie mēneši kopš brīža, kad ir sasniegti abi iepriekš minētie atskaites punkti. 
22.12.2023. Rīgas valstspilsētas pašvaldības Pilsētas attīstības departaments ir izsniedzis būvatļauju NR. BIS-BV-4.1-2023-7824 (DA-23-3590-abv) ar projektēšanas un būvdarbu uzsākšanas nosacījumiem. 
Atbilstoši 16.10.2023. noslēgtajam Vienotajam līgumam, 12 mēnešu laikā no Vienotā līguma noslēgšanas būvatļaujā jāsaņem atzīmi par būvdarbu uzsākšanas nosacījumu izpildi. 
Ar AF plāna grozījumiem pagarināts rādītāja sasniegšanas termiņš līdz 2024.g. 3.cet.
Vienotā līguma izpildē novērots projektēšanas darbu kavējums, kas galvenokārt saistīts ar ēku projekta izstrādi. Lai novērstu ietekmi kopējam projektam, no kopējās ieceres izdalīti vēl divas ieceres - paskaidrojuma raksts ģeotermālajiem urbumiem un atsevišķais būvprojekts ārējiem inzeniertīkliem. Šis tiek darīts, lai būvdarbi, kurus bija plānots veikt vēl 2024. gadā, tiktu uzsākti savlaicīgi. Atskaites punkts sasniegts daļēji. 18.09.2024. saņemta atzīme par būvniecības uzsākšanas nosacījumu izpildi daļai no veicamajiem darbiem (ģeotermālo urbumu ierīkošanai). Pilnībā atskaites punkts tiks sasniegts pēc tam, kad būvatļaujā tiks saņemta  atzīme par projektēšanas nosacījumu izpildi (t.i. pēc būvprojekta saskaņošanas) un atzīme par būvdarbu uzsākšanas nosacījumu izpildi. Attiecīgi būvniecības uzsākšanas nosacījumu izpildes atzīmi plānots saņemt līdz 31.12.2024.</t>
  </si>
  <si>
    <t>The implementation of the measure depends on the reference point no. 181 and no. 184, because measure no. 182 requires 12 calendar months from the moment both of the above milestones are reached.
22.12.2023 The City Development Department of the Municipality of Riga State City has issued building permit No. BIS-BV-4.1-2023-7824 (DA-23-3590-abv) with conditions for starting design and construction works.
According to the Unified Agreement concluded on 16.10.2023  , within 12 months from the conclusion of the Unified Agreement, note regarding the fulfillment of the conditions for the commencement of construction works must be received in the building permit.
With the amendments of the RRF plan, achievement of the measure has been extended until 3Q 2024. 
There is a delay in finishing the overall design works under the Unified Agreement. The delay is mostly related to finishing the design for the buildings. To prevent this delay from impacting the overall project, the desgin works have been split in to two additional permits - one for geothermal drilling and the other for external networks. This is being done to allow starting the part of the construction works which were planned for 2024 on time.The measure has been partially reached. On 18.10.2024. the City Development Department of the Municipality of Riga State City has issued building permit with conditions for starting design and construction works for a part of the construction works (geothermal drilling). The measure will be fully reached after the building permit has received the mark of the fulfillment of the design conditions (i.e. after the approval of the construction project) and note regarding the fulfillment of the conditions for the commencement of construction works. Accordingly, it is planned to receive the mark of fulfillment of the conditions for the start of construction by 31.12.2024.</t>
  </si>
  <si>
    <t>Atskaites punkta izpilde ir atkarīga no atskaites punktu Nr. 181 un Nr. 184 sasniegšanas, jo atskaites punkta Nr. 182 izpildei ir nepieciešami 12 kalendārie mēneši kopš brīža, kad ir sasniegti abi iepriekš minētie atskaites punkti. 
22.12.2023. Rīgas valstspilsētas pašvaldības Pilsētas attīstības departaments ir izsniedzis būvatļauju NR. BIS-BV-4.1-2023-7824 (DA-23-3590-abv) ar projektēšanas un būvdarbu uzsākšanas nosacījumiem. 
Atbilstoši 16.10.2023. noslēgtajam Vienotajam līgumam, 12 mēnešu laikā no Vienotā līguma noslēgšanas būvatļaujā jāsaņem atzīmi par būvdarbu uzsākšanas nosacījumu izpildi. 
Ar AF plāna grozījumiem pagarināts rādītāja sasniegšanas termiņš līdz 2024.g. 3.cet.
Vienotā līguma izpildē novērots projektēšanas darbu kavējums, kas galvenokārt saistīts ar ēku projekta izstrādi. Lai novērstu ietekmi kopējam projektam, no kopējās ieceres izdalīti vēl divas ieceres - paskaidrojuma raksts ģeotermālajiem urbumiem un atsevišķais būvprojekts ārējiem inzeniertīkliem. Šādi tiek panākts, ka darbi, kurus bija plānots veikt vēl 2024. gadā tiek uzsākti savlaicīgi. Atskaites punkts sasniegts daļēji. 18.09.2024. saņemta atzīme par būvniecības uzsākšanas nosacījumu izpildi daļai no veicamajiem darbiem (ģeotermālo urbumu ierīkošanai). Atskaites punkts sasniegts daļēji. Pilnībā atskaites punkts tiks sasniegts pēc tam, kad būvatļaujā tiks saņemta  atzīme par projektēšanas nosacījumu izpildi (t.i. pēc būvprojekta saskaņošanas) un atzīme par būvdarbu uzsākšanas nosacījumu izpildi. Attiecīgi būvniecības uzsākšanas nosacījumu izpildes atzīmi plānots saņemt līdz 31.12.2024.</t>
  </si>
  <si>
    <t>184</t>
  </si>
  <si>
    <t>187</t>
  </si>
  <si>
    <t>2022. gada 2. ceturksnī Veikts iepirkums un noslēgts līgums par Programmrisinājuma vienotam autentifikācijas portālam ar reversā starpnieka servisu izstrādi un uzturēšanu.
2022. gada 3. ceturksnī Veikts iepirkums un noslēgts līgums par Augstas veiktspējas skaitļošanas mašīnmācīšanās uzdevumu servera iegādi.
2023. gada 1. ceturksnī Lauzts līgums par Programmrisinājuma vienotam autentifikācijas portālam ar reversā starpnieka servisu izstrādi un uzturēšanu, ņemot vērā neatbilstoši sniegto pakalpojumu no izpildītāja puses.
2023. gada 2. ceturksnī , veiksmīgi noslēgts jaunais iepirkums par Programmrisinājuma risinājumu, nodrošinot goAML tīmekļa vietnes autentifikācija ar Latvijas.lv autentifikāciju. 
2023.gadā laika veiksmīgi veiktas izstrādes:
-Ziņu pārbaudes sistēmas programmrisinājuma izstrāde Finanšu izlūkošanas dienesta vajadzībām;
-Programmrisinājuma vienotam autentifikācijas portālam ar reversā starpnieka servisu izstrāde un uzturēšana;
-līgums;
-Tableau programmatūras pakalpojumi (pasūtītāju rīcībā esošās programmatūras konfigurēšanas un ieviešanas darbi, lietotāju apmācības, izmaiņu pieprasījumu realizācija, kā arī problēmu risināšana).
2023.gadā laika veiksmīgi iegādāti:
-Centrālie komutatori starpserveru komunikācijai.
-Serveris un disku masīvi.
-Nepieciešamas licences.
2024.gadā 1.pusgadā:
Izsludināti iepirkumi:
-Garantēta vienvirziena tīkla savienojuma datu diodes iegāde.
Līgums par Garantēta vienvirziena tīkla savienojuma datu diodes iegādi noslēgts, piegāde veikta 2024.gada 8.jūlijā.
Līgums par Speciālistu piesaiste datu analīzes un vadības algoritmu izstrādei noslēdzies, līgums tiks noslēgts 2024.gada oktobrī.
2024.gada 2.pusgadā izsludināti iepirkumi šādās aktivitātēs:
- Publiskās informācijas ieguves un apstrādes programmatūras piegāde un integrācija – iepirkums noslēdzies.
- Apvienots iepirkums - Analītikas, vizualizācijas un darījumu izvērtēšanas risinājuma integrācija (iesniegšana 2024.gada oktobra vidu), kas ietvers šādas aktivitātes:
-Lietojumprogrammu programmēšanas saskarnes izstrāde goAML datubāzei un datu apmaiņas risinājumu izstrāde.
- Mašīnnelasāmu un arhivētu datu validācijas risinājums un integrācijas darbi
-Programmrisinājuma risinājuma izstrāde nodrošinot savienojumu ar ārējo DB goAML sistēmā.
Datu apkopošanas un vizualizācijas paneļa izveide goAML sistēmā uzkrātajiem datiem aktivitāte tiks veikta 2025.gada I.ceturksnī.</t>
  </si>
  <si>
    <t>In the 2nd quarter of 2022 Procurement was carried out and a contract was concluded for the development and maintenance of a software solution for a unified authentication portal with reverse intermediary services.
In the 3rd quarter of 2022 Procurement was carried out and a contract was concluded for the purchase of a High Performance Computing machine learning task server.
In the 1st quarter of 2023, the contract for the development and maintenance of a software solution for a unified authentication portal with reverse intermediary services was terminated, taking into account the inappropriately provided service by the contractor.
In the 2nd quarter of 2023, the new procurement for the Software solution was successfully concluded, providing goAML website authentication with Latvijas.lv authentication.
Developments successfully completed in 2023:
- Development of a software solution for the news verification system for the needs of the Financial Intelligence Service;
- Development and maintenance of a software solution for a unified authentication portal with a reverse intermediary service;
- contract;
-Tableau software services (configuration and implementation of the software available to customers, user training, implementation of change requests, as well as problem solving).
In 2023, time was successfully purchased:
- Central switches for inter-server communication.
-Server and disk arrays.
-Licenses required.
In 2024, in the 1st half of the year:
Announced procurements:
-Guaranteed one-way network connection data diode purchase.
The contract for the purchase of a guaranteed one-way network connection data diode has been concluded, the delivery was made on July 8, 2024.
The contract for the recruitment of specialists for the development of data analysis and control algorithms has been concluded, the contract will be concluded in October 2024.
In the second half of 2024, procurements were announced for the following activities:
- Delivery and integration of public information acquisition and processing software - procurement closed.
- Unified procurement - Integration of analytics, visualization and transaction evaluation solution (submission mid-October 2024), which will include the following activities:
-Development of application programming interface for goAML database and development of data exchange solutions.
- Non-machine readable and archived data validation solution and integration works
- Development of a software solution providing a connection to an external DB in the goAML system.
The activity of creating a data collection and visualization panel for the data collected in the goAML system will be carried out in the first quarter of 2025.</t>
  </si>
  <si>
    <t>189</t>
  </si>
  <si>
    <t>190</t>
  </si>
  <si>
    <t>191</t>
  </si>
  <si>
    <t>192</t>
  </si>
  <si>
    <t>Likumprojekts "Tieslietu akadēmijas likums" ir iesniegts Saeimā izskatīšanai.</t>
  </si>
  <si>
    <t>The draft law "Law on the Academy of Justice" has been submitted to the Saeima for consideration.</t>
  </si>
  <si>
    <t>2024. gada 17. septembra Ministru kabineta sēdē tika apstiprināts Tieslietu akadēmijas likumprojekts virzīšanai uz Saeimu.
2024.gada 3.oktobrī Seimā pirmajā lasījumā ir izskatīti likumprojekta "Tieslietu akadēmijas likums" un Gorzījumi likumā "Par tiesu varu"". Likumprojekti tiek virzīti steidzamības kārtā un plānots, ka tie Saeimā pēdējā lasījumā tiks skatīti 24.oktobrī un stāsies spēkā novembra sākumā.</t>
  </si>
  <si>
    <t>On September 17, 2024, the Cabinet of Ministers approved the draft Law of the Judicial Academy for submission to the Saeima.
On October 3, 2024, the Saeima reviewed the draft Laws on the Academy of Justice and amendments to the Law On Judical Power in the first reading. The draft laws are being processed under an urgent procedure, and it is planned that they will be reviewed in the final reading in the Saeima on October 24 and come into force in early November.</t>
  </si>
  <si>
    <t>193</t>
  </si>
  <si>
    <t>195</t>
  </si>
  <si>
    <t>Tiks kavēts.                                                                              
*2024.gada janvārī projekts iesniegts Rīgas domes Attīstības departamentā uz saskaņošanu.                                               
*Pabeigts darbs pie būvniecības (pārbūves) iepirkuma dokumentāciju izstrādes.
*2024.gada februārī izsludināts iepirkums telpu pielāgošanas darbiem, kas noslēdzies bez rezultātiem.
*2024.gada aprīlī tiks izsludināts jauns iepirkums.
*2024.gada aprīlī Ministru kabinetā ir iesniegts informatīvai ziņojums ar lūgumu pagariāt atskaites punkta sasniegšanas termiņu  2025.gada 2 ceturksnī.
17.07.2024.datumā noslēgts līgums "PAR ADMINISTRATĪVĀS ĒKAS RĪGĀ, 11.NOVEMBRA KRASTMALĀ 31, PĀRBŪVI TIESLIETU AKADĒMIJAS IZVEIDEI". 
Šobrīd būvnieks ir uzsācis ēkas pielāgošanas darbus un Būvdarbi turpinās atbilstoši būvdarbu veikšanas plānam.
25.08.2024. izsludinātais iepirkums "Tieslietu akadēmijas telpu aprīkošana ar audiovizuālajiem risinājumiem un to uzturēšana", ir noslēdzies, taču vēl tiek gaidīts Iepirkuma uzraudzības biroja atzinums.  
Tāpat ir noslegusies cenu aptauja par Tieslietu akadēmijas telpu dizaina koncepcijas izstrādi Tieslietu akadēmijas telpās – mācību centrā, 11.novembra krastmalā 31, Rīgā, kas attēlo kompleksu telpu iekārtojumu, ietverot telpu vizuālā un funkcionālā risinājuma izstrādi un raksturojumu. Šobrīd un notiek līguma skaņošana ar izpildītāju.</t>
  </si>
  <si>
    <t>Will be delayed.                                                   
* In January 2024, the project was submitted to the Riga City Council's Development Department for approval.                                                                      *)Completed work of  the development of construction (reconstruction) procurement documentation.
* In February 2024, procurment for the construction (reconstruction) works was launched and was unsuccessful.
*A new procurement will be launched in April 2024.
*In April 2024, an information report has been submitted to the Cabinet of Ministers with a request to extend the deadline for reaching the milestone to Q2 2025.
2024, the procurement “Administrative buildings in Riga, 11th November Embankment,, 31, reconstruction for the formation of the Justice Academy” was concluded. 
On the date of 17.07.2024 the agreement with builder was signed. 
Currently, the builder has commenced the construction work and the construction work continues according to the plan for construction work.
The procurement for "Equipping and maintenance of the premises of the Academy of Justice with audiovisual solutions" was launched on 25.08.2024. and have concluded, but an opinion of the Procurement monitoring Bureau is still awaited.
A price survey has also passed on the development of a design concept for the premises of the Justice Academy in the premises of the Justice Academy ? at the Learning Centre, on the 11.novembra krastmala, 31, Riga, which represents complex furnishings, including the development and characterisation of a visual and functional solution for the premises. Currently and the contract is being tuned with the performer.</t>
  </si>
  <si>
    <t>Tiks kavēts.
*2024.gada janvārī projekts iesniegts Rīgas domes Attīstības departamentā uz saskaņošanu.                                               
*Pabeigts darbs pie būvniecības (pārbūves) iepirkuma dokumentāciju izstrādes.
*2024.gada februārī izsludināts iepirkums telpu pielāgošanas darbiem, kas noslēdzies bez rezultātiem.
*2024.gada aprīlī tiks izsludināts jauns iepirkums ar telpu pielāgošanas darbu izpildes pagarinājumu.
*2024.gada aprīlī Ministru kabinetā ir iesniegts informatīvai ziņojums ar lūgumu pagarināt atskaites punkta sasniegšanas termiņu  2025.gada 2 ceturksnī.
Telpu projektēšana aizkavējās sakarā ar to, ka ēkai (11. novembra krastmalā 31, Rīgā) bija nepieciešams noteikt kultūrvēsturisko līmeni, tāpēc aizkavējās telpu projektēšanas darbi, tajā skaitā dizaina risinājumi. Projektēšanas darbu izpilde noslēdzās 2024.gada 2.ceturksnī. Savukārt 2024.gada jūnijā noslēdzās iepirkums “Administratīvās ēkas Rīgā, 11. novembra krastmalā 31, pārbūve Tieslietu akadēmijas izveidei” un līguma slēgšana ar būvnieku plānota 2024.gada jūlijā. Ņemot vērā, ka minētā pārbūves iepirkuma gaita ir ieilgusi, šobrīd notiek saskaņošanas process Vienošanās grozījumiem Nr. 2. pie līguma “Par telpu 11. novembra krastmalā 31, Rīgā pielāgošanas darbu organizēšanu Tieslietu akadēmijas vajadzībām”.
17.07.2024.datumā noslēgts līgums "PAR ADMINISTRATĪVĀS ĒKAS RĪGĀ, 11.NOVEMBRA KRASTMALĀ 31, PĀRBŪVI TIESLIETU AKADĒMIJAS IZVEIDEI". 
25.08.2024. izsludinātais iepirkums "Tieslietu akadēmijas telpu aprīkošana ar audiovizuālajiem risinājumiem un to uzturēšana", ir noslēdzies, taču vēl tiek gaidīts Iepirkuma uzraudzības biroja atzinums.  
Tāpat ir noslegusies cenu aptauja par Tieslietu akadēmijas telpu dizaina koncepcijas izstrādi Tieslietu akadēmijas telpās – mācību centrā, 11.novembra krastmalā 31, Rīgā, kas attēlo kompleksu telpu iekārtojumu, ietverot telpu vizuālā un funkcionālā risinājuma izstrādi un raksturojumu. Šobrīd un notiek līguma skaņošana ar izpildītāju.</t>
  </si>
  <si>
    <t>Will be delayed.                                                   
* In January 2024, the project was submitted to the Riga City Council's Development Department for approval.                                                                      *)Completed work of  the development of construction (reconstruction) procurement documentation.
* In February 2024, procurment for the construction (reconstruction) works was launched and was unsuccessful.
*A new procurement will be launched in April 2024.
*In April 2024, an information report has been submitted to the Cabinet of Ministers with a request to extend the deadline for reaching the milestone to Q2 2025.
The design of the premises was delayed due to the fact that it was necessary to determine the cultural and historical level for the building (on the shoreline of November 11, 31, Riga), so the design work of the premises, including design solutions, was delayed. The execution of the design work concluded in the eturnment of 2.c 2024. In June 2024, the procurement “Administrative buildings in Riga, on the shoreline of November 11, 31, reconstruction for the formation of the Justice Academy” was concluded and the conclusion of the contract with the builder is planned for July 2024. Taking into account that the pace of the abovementioned conversion procurement has been protracted, the conciliation process is currently underway for amendments to the agreement No. 2. to the agreement “On the space on the shore of 11 November 31, organisation of adaptation work in Riga for the needs of the Justice Academy”.
On the date of 17.07.2024 the agreement "FOR CONSTRUCTION OF ADMINISTRATIVE BUILDING AT 11 NOVEMBER KRASTMALA 31, RIGA" was signed. 
The procurement for "Equipping and maintenance of the premises of the Academy of Justice with audiovisual solutions" was launched on 25.08.2024. and have concluded, but an opinion of the Procurement monitoring Bureau is still awaited.
A price survey has also passed on the development of a design concept for the premises of the Justice Academy in the premises of the Justice Academy ? at the Learning Centre, on the 11.novembra krastmala, 31, Riga, which represents complex furnishings, including the development and characterisation of a visual and functional solution for the premises. Currently and the contract is being tuned with the performer.</t>
  </si>
  <si>
    <t>200</t>
  </si>
  <si>
    <t>202</t>
  </si>
  <si>
    <t>204</t>
  </si>
  <si>
    <t>Procesā. Ministru Kabineta ieteikumu projekta darba dokuments ar nosaukumu "Valsts pārvaldes Inovācijas laboratoriju darbības pamatprincipi" ir sagatavots un nodots iekšējai izvērtēšanai.</t>
  </si>
  <si>
    <t>In the process. The draft working document recommendations of the Cabinet of Ministers entitled "Basic principles of operation of innovation laboratories of the state administration" has been prepared and handed over for internal evaluation.</t>
  </si>
  <si>
    <t>Procesā. MK ieteikumu projekta darba dokuments ar nosaukumu "Valsts pārvaldes Inovācijas laboratoriju darbības pamatprincipi" ir sagatavots, balstoties uz Inovācijas laboratorijas aktivitātēm projekta "Inovācijas ekosistēmas attīstība valsts pārvaldē" ietavaros. Ir ņemta vērā starptautiskā sadarbības pieredze ar OECD OPSI komandu, Lielbritānijas Kārdifas Universitātes PDR dizaina un inovāciju pētniekiem, Goldsmitas Universitātes Londonā dizaina nodaļu, 9 inovācijas sprintu rezultātiem, inovācijas sprintu fasilitatoru un mācību dalībnieku priekšlikumiem, kā arī dizaina darbnīcu (iekšējo un ārējo) dalībnieku redzējumu.</t>
  </si>
  <si>
    <t>In the process. The draft working document recommendations of the Cabinet of Ministers entitled "Basic principles of operation of innovation laboratories of the state administration" has been prepared based on the activities of the Innovation Laboratory within the framework of the "Innovation Ecosystem Development in State Administration" project. The experience of international cooperation with the OECD OPSI team, PDR design and innovation researchers from Cardiff University, UK, the design department of Goldsmiths University in London, the results of 9 innovation sprints, the proposals of innovation sprint facilitators and training participants, as well as the vision of participants of design workshops (internal and external) have been taken into account.</t>
  </si>
  <si>
    <t>Ministru Kabineta ieteikumu projekta darba dokuments ar nosaukumu "Valsts pārvaldes Inovācijas laboratoriju darbības pamatprincipi" ir sagatavots un nodots iekšējai izvērtēšanai.</t>
  </si>
  <si>
    <t>205</t>
  </si>
  <si>
    <t>214</t>
  </si>
  <si>
    <t>215</t>
  </si>
  <si>
    <t>216</t>
  </si>
  <si>
    <t>Spēkā stājušies grozījumi Ministru kabienta noteikumos par elketroenerģijas tirdzniecību un lietošanu, kas nosaka neto norēķinu sistēmas darbību.
Tiek izstrādāts saistīto aktīvo lietotāju regulējums, lai nodrošinātu iespēju aktīvajiem lietotājiem kopīgot elektroenerģiju ārpus vienas ēkas robežām, nereģistrējoties energokopienu reģistrā. Plānotais saistīto aktīvo lietotāju regulējuma apstiprināšanas laiks 31.12.2024.</t>
  </si>
  <si>
    <t>Entry in force of amendments of regulations of the Cabinet of Ministers of electricity trade and consumption, that regulates the net billing system.
The regulation of connected (or associated) active users is being developed to ensure the possibility for active users to share electricity outside the boundaries of the same building without registering in the register of energy communities. The planned approval time for the regulation of connected (or associated) active users is 31.12.2024.</t>
  </si>
  <si>
    <t>219</t>
  </si>
  <si>
    <t>220</t>
  </si>
  <si>
    <t>Procesā. Apstiprināts akciju sabiedrības “Augstsprieguma tīkls” projekts “7.1.1.1.i. Elektroenerģijas pārvades sistēmas sinhronizācija” un uzsākts process līguma slēgšanai par projekta īstenošanu, lai nodrošinātu rādītāja īstenošanu.</t>
  </si>
  <si>
    <t>In the process. The joint-stock company "Augstsprieguma tīkls"  project "7.1.1.1.i. Synchronization of the electricity transmission system" has been approved and the process for concluding a contract for the implementation of the project to ensure the implementation of the indicator has been initiated.</t>
  </si>
  <si>
    <t>Ar Klimata un enerģētikas ministrijas 2024.gada 27.septembra lēmumu Nr.1-13/2518 ir apstiprināts akciju sabiedrības “Augstsprieguma tīkls” iesniegtais projekts “7.1.1.1.i. Elektroenerģijas pārvades sistēmas sinhronizācija”. Pēc līguma noslēgšanas ar Centrālo finanšu un līgumu aģentūru par projekta īstenošanu tiks uzsākta projekta un tā ietvaros sasniedzamo rādītāju īstenošana.</t>
  </si>
  <si>
    <t>With the decision of the Ministry of Climate and Energy of September 27, 2024 No. 1-13/2518, the joint-stock company "Augstsprieguma tīkls" project "7.1.1.1.i. Synchronization of the electricity transmission system" has been approved. After concluding the contract with the Central Finance and Contracts Agency on the implementation of the project, the implementation of the project and the indicators to be achieved within it will be started.</t>
  </si>
  <si>
    <t>223</t>
  </si>
  <si>
    <t>229</t>
  </si>
  <si>
    <t>230</t>
  </si>
  <si>
    <t>Procesā. Apstiprināts akciju sabiedrības “Conexus Baltic Grid” projekts “7.1.1.3.i Biometāna īpatsvara galapatēriņa palielināšana”un uzsākts process līguma slēgšanai par projekta īstenošanu, lai nodrošinātu rādītāja īstenošanu.</t>
  </si>
  <si>
    <t>In the process. The joint-stock company "Conexus Baltic Grid" project "7.1.1.3.i Increase of final consumption of biomethane share" has been approved and the process of concluding an agreement on the implementation of the project has been started to ensure the implementation of the indicator.</t>
  </si>
  <si>
    <t>Ar Klimata un enerģētikas ministrijas 2024.gada 27.septembra lēmumu Nr.1-13/2519 ir apstiprināts akciju sabiedrības “Conexus Baltic Grid” iesniegtais projekts “7.1.1.3.i Biometāna īpatsvara galapatēriņa palielināšana”. Pēc līguma noslēgšanas ar Centrālo finanšu un līgumu aģentūru par projekta īstenošanu tiks uzsākta projekta un tā ietvaros sasniedzamo rādītāju īstenošana.</t>
  </si>
  <si>
    <t>With the decision of the Ministry of Climate and Energy of September 27, 2024 No. 1-13/2519, the joint-stock company "Conexus Baltic Grid" project "7.1.1.3.i Increase of final consumption of biomethane share"  has been approved. After concluding the contract with the Central Finance and Contracts Agency on the implementation of the project, the implementation of the project and the indicators to be achieved within it will be started.</t>
  </si>
  <si>
    <t>KPVIS dati uz 15.10.2024.</t>
  </si>
  <si>
    <t>05.06.2024. VAS "Latvijas dzelzceļš" izsludināja atklātu konkursu “Bezemisiju vilcienu dzelzceļa infrastruktūras attīstība: būvniecība”, bet, ņemot vērā nobīdes iepirkuma procedūrā, kas saistītas ar iesnieguma par konkursa nolikumu izskatīšanu un pieprasīto piedāvājumu iesniegšanas termiņa pagarinājumu, kā arī ņemot vērā Krievijas izraisītā kara Ukrainā un no tā izrietošo sankciju joprojām augsto ietekmi uz globālajām preču un materiālu piegāžu ķēdēm VAS "Latvijas dzelzceļš" valde 30.07.2024. pieņēma lēmumu atklāto konkursu pārtraukt.
Atbilstoši Ministru kabineta 20.08.2024. sēdes protokola Nr.32 54.§ 2.punktam Satiksmes ministrijai tika uzdots līdz 03.09.2024. iesniegt Finanšu ministrijai izvērtēšanai Eiropas Savienības fondu un Atveseļošanas fonda investīciju pārdales priekšlikumus, atbilstoši izvērtējuma rezultātiem, ja nepieciešams, precizēt priekšlikumus un līdz 10.09.2024. iesniegt Finanšu ministrijā savu priekšlikumu galīgo redakciju.
Satiksmes ministrija, lai mazinātu Atveseļošanas fonda finansējuma neizmantošanas riskus, ņemot vērā iespējamos riskus, ka jebkuras nobīdes plānoto darbību termiņos radītu riskus nepabeigt projektu un pilnā apjomā sasniegt mērķa rādītājus, ir sagatavojusi priekšlikumus nepieciešamās infrastruktūras bezemisiju vilcienu pārvadājumu iespējošanai Rīgas metropoles areāla neelektrificētajā dzelzceļa tīkla zonā pieejamo Atveseļošanas fonda finansējumu 74 400 000 euro apmērā pārstrukturizēt jauniem augstas gatavības investīciju projektiem. 
Satiksmes ministrijas priekšlikumi iesniegti Finanšu ministrijā 03.09.2024. Pašlaik notiek sarunas ar Finanšu ministriju un Eiropas Komisiju par Satiksmes ministrijas iesniegtajiem priekšlikumiem.
Ņemot vērā minēto, rādītājs “Visi iepirkuma līgumi par vilcienu uzlādes infrastruktūras izbūvi 1.1.1.1.i pasākuma ietvaros ir parakstīti” netiks sasniegts.</t>
  </si>
  <si>
    <t>On 05.06.2024. state JSC "Latvian Railways" announced an open tender "Development of emission-free train infrastructure: construction", but taking into account the delays in the procurement procedure related to the review of the complaint on tender documentation and the requested extension of the deadline for submission of tenders, as well as taking into account the war in Ukraine caused by Russia and still high impact of the resulting sanction on the global supply chains of goods and materials, the Board of the state JSC "Latvian Railways" on 30.07.2024. made a decision to terminate the open tender.
According to point 2 of paragraph 54 of protocol No.32 of the Cabinet of Ministers meeting of 20.08.2024., the Ministry of Transport was requested to submit to the Ministry of Finance for evaluation proposal for redistribution of investments of the European Union funds and the Recovery and Resilience Facility by 03.09.2024.,  if necessary, to clarify the proposal according to the results of the evaluation, and submit the final version of the proposal to the Ministry of Finance by 10.09.2024.
The Ministry of Transport, in order to reduce the risks of non-use of Recovery and Resilience Facility financing, taking into account the possible risks that any delay in the planned activities would create risks of not completing the project and achieving the target indicators in full, has prepared a proposal to restructure Recovery and Resilience Facility financing in the amount of 74,400,000 euros currently available for the necessary infrastructure to enable emission-free train transportation in the non-electrified railway network area of the Riga metropolitan area to new high-readiness investment projects.
The proposal of the Ministry of Transport was submitted to the Ministry of Finance on 03.09.2024. Negotiations are currently underway with the Ministry of Finance and the European Commission regarding the proposal submitted by the Ministry of Transport.
Taking into account the above-mentioned, the indicator "Procurement contracts for the construction of train charging infrastructure under measure 1.1.1.1.i have all been signed" will not be achieved.</t>
  </si>
  <si>
    <t>Līgumi ir parakstīti.</t>
  </si>
  <si>
    <t>04.09.2023. noslēgti 2 līgumi un 19.09.2023. noslēgts 1 līgums "Reģionālas un pilsētas nozīmes velo infrastruktūras izveidei maršrutos Rīga Babīte-Piņķi, Rīga-Ulbroka un Rīga-Ķekava būvniecības ieceres tehniskās dokumentācijas izstrāde un autoruzraudzība".
28.06.2023. noslēgts līgums "	Gājēju celiņa izbūve gar Ziedkalnu un Mazcenu aleju no Loka ceļa līdz Mārupes mūzikas un mākslas skolai".
24.10.2022. noslēgts līgums "Tehniski ekonomiskā pamatojuma izstrāde "Maģistrālās veloceļu infrastruktūras būvniecība prioritārajā koridorā Rīga-Carnikava".
09.10.2023. noslēgts līgums "Būvprojekta "Maģistrālā veloceļu infrastruktūras būvniecība prioritārajā koridorā Rīga-Carnikava" izstrāde, tā saskaņošana un akceptēšana normatīvajos aktos noteiktajā kartībā, autoruzraudzības .
14.04.2021. noslēgts līgums "Gājēju ceļa un veloceliņa izbūve gar autoceļu A7, Ķekavas pagasts, Ķekavas novads (posms no zemes gabala ar kad Nr.80700080960 līdz īpašumam Annužas)".
11.10.2021. noslēgts līgums "Gājēju ceļa un veloceliņa izbūve gar autoceļu A7, Ķekavas pagastā, Ķekavas novadā".</t>
  </si>
  <si>
    <t>On 04.09.2023. two contracts and on 19.09.2023 one contract "Development and author supervision of the technical documentation of the construction plan for the creation of regional and city bicycle infrastructure on the Riga Babite-Pinki, Riga-Ulbroka and Riga-Kekava routes" were signed.
On 28.06.2023. contract "Construction of a pedestrian path along Ziedkalna and Mazcenu avenue from Loka road to Marupe Music and Art School" was signed.
On 24.10.2022. contract "Development of the technical and economic justification "Construction of the highway bicycle infrastructure in the priority corridor Riga-Carnikava" was signed.
On 09.10.2023. contract "Development of the construction project "Construction of the main bicycle infrastructure in the priority corridor Riga-Carnikava", its coordination and acceptance in accordance with the rules and regulations, author supervision" was signed.
On 14.04.2021. contract "Construction of a pedestrian path and a bicycle path along the A7 highway, Kekava parish, Kekava district (section from the plot of land with cadastral number 80700080960 to the Annuzas property)" was signed.
On 11.10.2021. contract "Construction of a pedestrian path and bicycle path along the A7 highway, Kekava parish, Kekava county" was signed.</t>
  </si>
  <si>
    <t>Rādītājs "Ir parakstīti iepirkuma līgumi par to kopējo veloinfrastruktūras garumu, kas jāizbūvē no jauna vai jāpārbūvē saskaņā ar pasākumu Nr. 1.1.1.3.i." ir procesā:
04.09.2023. noslēgti 2 līgumi un 19.09.2023. noslēgts 1 līgums "Reģionālas un pilsētas nozīmes velo infrastruktūras izveidei maršrutos Rīga Babīte-Piņķi, Rīga-Ulbroka un Rīga-Ķekava būvniecības ieceres tehniskās dokumentācijas izstrāde un autoruzraudzība".
28.06.2023. noslēgts līgums "	Gājēju celiņa izbūve gar Ziedkalnu un Mazcenu aleju no Loka ceļa līdz Mārupes mūzikas un mākslas skolai".
24.10.2022. noslēgts līgums "Tehniski ekonomiskā pamatojuma izstrāde "Maģistrālās veloceļu infrastruktūras būvniecība prioritārajā koridorā Rīga-Carnikava".
09.10.2023. noslēgts līgums "Būvprojekta "Maģistrālā veloceļu infrastruktūras būvniecība prioritārajā koridorā Rīga-Carnikava" izstrāde, tā saskaņošana un akceptēšana normatīvajos aktos noteiktajā kartībā, autoruzraudzības .
14.04.2021. noslēgts līgums "Gājēju ceļa un veloceliņa izbūve gar autoceļu A7, Ķekavas pagasts, Ķekavas novads (posms no zemes gabala ar kad Nr.80700080960 līdz īpašumam Annužas)".
11.10.2021. noslēgts līgums "Gājēju ceļa un veloceliņa izbūve gar autoceļu A7, Ķekavas pagastā, Ķekavas novadā".</t>
  </si>
  <si>
    <t>Kopumā uz 22.08.2024. apstiprināti projekti 23 875 931 EUR apmērā. Ar apstiprinātajiem projektiem tiek saprasti par projekta īstenošanu starp sabiedrību “Altum” un pilnvaroto personu noslēgto civiltiesisko līgumu projektu kopējās attiecināmās izmaksas. Tā kā Atjaunošanas un noturības mehānismā pievienotās vērtības nodoklis ir neattiecināmās izmaksas, tad šī rādītāja uzskaitē tas netiek ietverts.</t>
  </si>
  <si>
    <t>Overall, projects amounting to EUR 23 875 931 have been approved as of 22.08.2024. Approved projects are understood to mean the total eligible costs of projects of civil contracts entered into between Altum and the trustee. As value added tax is ineligible costs in the recovery and resilience mechanism, it is not included in the accounts for this indicator.</t>
  </si>
  <si>
    <t>Uz 03.10.2024. ir noslēgti 46 līgumi (no kuriem uzsākta aizdevuma izsniegšana 12 projektiem), kur aptuvenais plānotais primārās enerģijas ietaupījums ir 8104.28 MWh/gadā, tomēr neviens projekts nav pabeigts. Uzraudzības rādītāja izpilde tiek prognozēta līdz 31.08.2025.</t>
  </si>
  <si>
    <t>On 03.10.2024. 46 contracts have been concluded (from which the loan for 12 projects has been commenced), with an estimated planned primary energy savings of 8104.28 MWh/year, however no projects have been completed. The monitoring indicator is projected to be met by 31.08.2025.</t>
  </si>
  <si>
    <t>Ir noslēgti līgumi par būvprojektu izstrādi, kas paredz katastrofu pārvaldības un ārkārtas reaģēšanas centru ar gandrīz nulles enerģijas patēriņu būvniecību. 
Izstrādāti un saskaņoti būvvaldē 8 būvprojekti.
8 būvprojektiem saņemta atzīme par būvniecības uzsākšanas nosacījumu izpildi;
1 būvprojektam saņemta būvatļauja ar projektēšanas nosacījumiem; turpinās būvprojekta izstrāde.  Atbilstoši noslēgtā līguma nosacījumiem būvprojekta izstrādes termiņš – Q4/2024.</t>
  </si>
  <si>
    <t>Uz 14.10.2024. sasniegtā skaitliskā vērtība ir 0, jo projekti vēl nav pabeigti.</t>
  </si>
  <si>
    <t>14.10.2024 the numerical value achieved is 0 because the projects have not yet been completed.</t>
  </si>
  <si>
    <t>Apstiprinātajos MP ir iesniegta informācija par 19 līgumiem ar komersantiem. 
Šobrīd ir saņemti 64 aizdevumu pieteikumi, no kuriem 51 projektos ir arī noslēgts aizdevuma līgums. No šiem 51 projektiem, kuros ir noslēgts līgums:
1) kopējā Altum aizdevuma summa veido 30 505 572 EUR;
2) piesaistītais privātais finansējums šajos projektos veido 36 237 184 EUR.</t>
  </si>
  <si>
    <t>Information on 19 contracts with merchants has been submitted in the approved.
Currently, 64 loan applications have been received, of which loan agreements have been signed for 51 projects. The total amount of Altum loans for these 51 projects with signed agreements:
1) the total amount of the Altum loan amounts to EUR 30,505,572;
2) the private financing involved in these projects amounts to EUR 36,237,184.</t>
  </si>
  <si>
    <t>Līdz 2023.gada 31. decembrim apstiprinātajos Progresa pārskatos ir noslēgti 19 līgumi un kopumā piesaistītais privātais finansējums ir 15 649 704.08 EUR.
Šobrīd, pēc Altum sniegtās informācijas līdz 2024. gada 30.septembrim ir noslēgts 51 līgums un kopumā piesaistītais privātais finansējums projektos veido 36 237 184 EUR.</t>
  </si>
  <si>
    <t>Until December 31, 2023, 19 contracts have been concluded in the approved progress reports and the total private funding raised is EUR 15,649,704.08.
Currently, according to the information provided by Altum, 51 contracts have been concluded until September 30, 2024, and the total amount of private financing in the projects is EUR 36,237,184.</t>
  </si>
  <si>
    <t>2023. gada oktobrī uzsākta atbalsta sniegšana mērķa grupas personām. Uzraudzības rādītāja izpilde nodrošinata, iesniedzot progresa pārskatu par periodu līdz 30.06.2024., līdz ar kuru finansējuma saņēmējs ir informējis, ka 6 345 personas ir pilnveidojušas savas prasmes (t.sk. 4 334 personas ir izmantojušas digitālo rīku). Savukārt atbilstoši LM rīcībā esošajai operatīvajai informācijai uz 31.08.2024. 11 361 personas ir pilnveidojušas savas prasmes (t.sk. 8 293 personas ir izmantojušas digitālo rīku).
Ar mērķi veicināt bezdarbnieku, darba meklētāju un bezdarba riskam pakļauto personu konkurētspēju un iekļaušanos darba tirgū, tiek īstenoti profesionālās izglītības, pārkvalifikācijas, kvalifikācijas paaugstināšanas un neformālās izglītības pasākumi, uzsvaru liekot uz digitālajām prasmēm.</t>
  </si>
  <si>
    <t>In October 2023, support for target group individuals was initiated. The indicator is met through the submission of a progress report for the period up to 30.06.2024, through which beneficiary reported that 6,345 individuals have improved their skills. According to the operational information, as of 31.08.2024, 11 361 individuals have improved their skills (including 8 293 individuals who have used the digital tool).
In order to promote the competitiveness and integration of the unemployed, jobseekers and those at risk of unemployment into the labour market, vocational education, retraining, skills upgrading and non-formal education measures are implemented, with a focus on digital skills.</t>
  </si>
  <si>
    <t>Notiek darbs pie uzraudzības rādītāja sasniegšanas. Ņemot vērā, ka rekomendācijas sekvencēšanas procesa parametriem, kas tiek sniegtas dalībvalstīm balstoties uz starplaboratoriju salīdzināšanu bija pieejamas 2023. gada maijā, arī pilna apjoma genoma sekvencēšanu varēja uzsākt tikai 2023. gada maijā. Ņemot vērā, ka laboratorijas kapacitāte sekvencēšanas bibliotēku sagatavošanā un DNBSEQ-T7 sekvencēšanas platformas ekspluatācija dos iespēju veikt ap 200 paraugu pilna genoma sekvencēšanu mēnesī, visu paraugu analīzei nepieciešami 18 mēneši.  Uz 30.09.2024. ir sekvencēti 2677 paraugi. Rādītāju plānots sasniegt līdz 2024.gada decembrim.</t>
  </si>
  <si>
    <t>Kopīga mācību modeļa izstrāde simulācijas pieejai</t>
  </si>
  <si>
    <t>Izstrādāts kopīgs mācību modelis simulācijas pieejai.</t>
  </si>
  <si>
    <t>A common learning model for the simulation approach has been developed.</t>
  </si>
  <si>
    <t>Ir izstrādāts kopīgs mācību modelis veselības aprūpes darbinieku apmācībai un visi attiecīgie pamatojošie dokumenti iesniegti KPVIS (pie 147.atskaites punkta).</t>
  </si>
  <si>
    <t>A common learning model has been developed for the training of healthcare workers and all relevant supporting documents are submitted in the information system for the management of Cohesion Policy Funds (KPVIS) (at milestone No 147).</t>
  </si>
  <si>
    <t>Ir izstrādāts kopīgs mācību modelis veselības aprūpes darbinieku apmācībai.  Ir izveidots ārstniecības personu tālākizglītības un prasmju
attīstības rīcības plāns, kas ir pamats ilgtspējīgai un efektīvai veselības aprūpes darbaspēka nodrošināšanai, atbalstot reformas vispārējos mērķus.</t>
  </si>
  <si>
    <t>Veselības aprūpes pakalpojumu modeļu attīstības laboratorijas finansējuma saņēmēju atlase noslēgusies, no sākotnēji iesniegtajiem 124 pilotprojektu pieteikumiem, ir apstiprināti 18 pilotprojekti, no kuriem uz 03.10.2024. ir noslēgti 16 līgumi par pilotprojektu īstenošanu. Ir uzsākta līgumu īstenošana par jaunu veselības aprūpes pakalpojumu sniegšanas modeļu ieviešanu.</t>
  </si>
  <si>
    <t>The selection of funding recipients of the Health Service Model Development Laboratory has concluded, of the initial 124 pilot project applications submitted, 18 pilot projects were approved, of which 16 pilot project implementation contracts have been concluded for 03.10.2024. The implementation of contracts for the introduction of new models for the provision of health services has started.</t>
  </si>
  <si>
    <t>The study of secondary outpatient Health care was completed in the June 2024 and work on integrating the results of the study into health policy development has been started.</t>
  </si>
  <si>
    <t>2024.gada jūnijā ir pabeigts SAVA pētījums un secīgi tiks uzsākts darbs pie pētījuma rezultātu integrēšanas veselības politikas attīstībā. Ņemot vērā SAVA pētījuma kavējumu, 153.1. rādītāja termiņš tiks kavēts par 2 ceturkšņiem (t.i. rādītāju ir plānots pabeigt 2024.gada decembrī).</t>
  </si>
  <si>
    <t>The study of secondary outpatient Health care was completed in June 2024 and work on integrating the results of the study into health policy development will be undertaken in turn. Given the delay in the study, the 153.1 indicator will be delayed by 2 quarters (the indicator is planned to be completed in December 2024).</t>
  </si>
  <si>
    <t>Pēc 152. rādītāja sasniegšanas, ir uzsākts darbs pie šī rādītāja sasniegšanas. Ņemot vērā, ka 152.rādītāja sasniegšana bija aizkavējusies, tiek plānots, ka attiecīgi kavēsies arī 153.1 rādītāja sasniegšana par diviem ceturkšņiem - rādītāju plānots sasniegt līdz 2024.gada decembrim vai līdz 4.maksājuma pieprasījuma iesniegšanas termiņam.</t>
  </si>
  <si>
    <t>Informatīvais ziņojums apstiprināts Ministru kabineta 2023.gada 13.jūnija (prot. Nr. 32 45. §) sēdē.Informatīvā ziņojuma ietvaros identificēti pienākumi iesaistītajām pusēm, lai nodrošināt ziņojuma izstrādi. Norit darbs pie ziņojuma izstrādes.</t>
  </si>
  <si>
    <t>Informatīvais ziņojums apstiprināts Ministru kabineta 2023.gada 13.jūnija (prot. Nr. 32 45. §) sēdē.Informatīvā ziņojuma ietvaros identificēti pienākumi iesaistītajām pusēm, lai nodrošināt ziņojuma izstrādi. Ekonomikas ministrija uzsākusi darvu pie monitoringa ziņojuma izstrādes. Norit darbs pie ziņojuma izstrādes.</t>
  </si>
  <si>
    <t>The informational report was approved at the meeting of the Cabinet of Ministers on June 13, 2023 (Prot. No. 32 § 45). The informational report identifies the obligations of the parties involved in order to ensure the development of the report. The Ministry of Economics has started work on the development of the monitoring report.Work is in progress on the development of the monitoring report.</t>
  </si>
  <si>
    <t>Informatīvais ziņojums apstiprināts Ministru kabineta 2023.gada 13.jūnija (prot. Nr. 32 45. §) sēdē.Informatīvā ziņojuma ietvaros identificēti pienākumi iesaistītajām pusēm, lai nodrošināt ziņojuma izstrādi. Ekonomikas ministrija uzsākusi darvu pie monitoringa ziņojuma izstrādes. Uzsākts darbs pie datu vākšanas vienota modeļa izstrādes un monitoringa ziņojuma izveides.</t>
  </si>
  <si>
    <t>IPCEI īstenošanas Ministru kabineta noteikumi apstiprināti 2024. gada 20. februārī. Noslēgts viens IPCEI līgums, kuram norit ieviešana. Notiek ziņojuma par IPCEI projekta īstenošanas gaitu sagatavošana. Ziņojumu plānots ievietot KPVIS līdz š.g. oktobra beigām.</t>
  </si>
  <si>
    <t>The regulations of the Cabinet of Ministers for the implementation of IPCEI were approved on February 20, 2024. One IPCEI contract has been signed, which is being implemented. The report on the implementation progress of the IPCEI project is being prepared. The report is planned to be placed in KPVIS by the end of October this year.</t>
  </si>
  <si>
    <t>Notiek ziņojuma par IPCEI projekta īstenošanas gaitu sagatavošana. Ziņojumu plānots ievietot KPVIS līdz š.g. oktobra beigām.</t>
  </si>
  <si>
    <t>Noslēgtā Konsolidācijas grantu vienošanās ar institūcijām paredz:
līdz 30.09.2024. institūcijas paraksta akadēmiskās karjeras granta līgumus;
pēc tam 20 darba dienu laikā (oktobrī) institūcijas apkopo informāciju un iesniedz rādītāja progresa pārskatu Kohēzijas politikas fondu vadības informācijas sistēmas (KPVIS);
pēc tam 80 darba dienu laikā (optimāli - līdz š.g. beigām) Centrālā finanšu un līgumu aģentūra pārbauda un apstiprina sasniegtos rādītājus. 
Uzraudzības rādītāja aktuālā skaitliskā vērtība un statuss indikatīvi būs zināmi līdz 2024.gada beigām.</t>
  </si>
  <si>
    <t>The Consolidation Grant Agreement with the institutions provides for:
Institutions sign Academic Career Grant Agreements by 30.09.2024;
within 20 working days (in October), the institutions will compile the information and submit the indicator progress report to the E - cohesion support (KPVIS);
within 80 working days (optimally by the end of this year), the Central Agency for Finance and Contracts verifies and approves the indicators achieved. 
The actual numerical value and status of the monitoring indicator will be known indicatively by the end of 2024.</t>
  </si>
  <si>
    <t>Noslēgtā Konsolidācijas grantu vienošanās ar institūcijām paredz:
līdz 30.09.2024. institūcijas paraksta akadēmiskās karjeras granta līgumus;
pēc tam 20 darba dienu laikā (oktobrī) institūcijas apkopo informāciju un iesniedz rādītāja progresa pārskatu KPVIS;
pēc tam 80 darba dienu laikā (optimāli - līdz š.g. beigām) Centrālā finanšu un līgumu aģentūra pārbauda un apstiprina sasniegtos rādītājus. 
Uzraudzības rādītāja aktuālā skaitliskā vērtība un statuss indikatīvi būs zināmi līdz 2024.gada beigām.</t>
  </si>
  <si>
    <t>Noslēgtā Konsolidācijas grantu vienošanās ar institūcijām paredz:
līdz 30.09.2024. institūcijas paraksta iekšējās pētniecības un attīstības grantu līgumus;
pēc tam 20 darba dienu laikā (oktobrī) institūcijas apkopo informāciju un iesniedz rādītāja progresa pārskatu Kohēzijas politikas fondu vadības informācijas sistēmas (KPVIS);
pēc tam 80 darba dienu laikā (optimāli - līdz š.g. beigām) Centrālā finanšu un līgumu aģentūra pārbauda un apstiprina sasniegtos rādītājus. 
Uzraudzības rādītāja aktuālā skaitliskā vērtība un statuss indikatīvi būs zināmi līdz 2024.gada beigām.</t>
  </si>
  <si>
    <t>Ņemot vērā ekonomisko noziegumu apkarošanas virziena prioritārumu Valsts policijā un to atspoguļojošo dažādu iniciatīvu daudzumu, kā arī šī noziedzības virziena sarežģītību arī korelācijā ar citiem noziedzības veidiem, datu apkopšana ir laikietilpīga un sākotnējais ziņojuma izstrādes termiņš ir nokavēts, jo ziņojumam nepieciešamie statistikas dati un citas papildinformācijas izgūšana ir aizkavējusies. 
Līdz atskaites periodam veikti sagatavošanas un plānošanas darbi attiecībā uz progresa ziņojuma izstrādi – datu avotu apzināšana un izpēte, kā arī veikta ziņojuma projekta izstrāde. 
Progresa ziņojuma izstrāde ir iekļauta Valsts policijas stratēģijā, kas ir izstrādāta, ņemot vērā Iekšlietu ministrijas stratēģiju 2021.-2023. gadam.
Paredzamais izpildes termiņš 2024.gada 4. ceturksnis.</t>
  </si>
  <si>
    <t>Taking into account the priority of the direction of combating economic crimes in the State Police and the number of different initiatives reflecting it, as well as the complexity of this direction of crime also in correlation with other types of crime, data maintenance is time-consuming and the initial deadline for the development of the report has been missed due to the retrieval of statistical data and other additional information required for the report has been delayed.
Up to the reporting period, preparatory and planning work was carried out regarding the development of the progress report - identification and research of data sources, as well as the development of the draft report.
The development of the progress report is included in the strategy of the State Police, which has been developed taking into account the strategy of the Ministry of the Interior for 2021-2023 period.
Expected completion date Q4/2024.</t>
  </si>
  <si>
    <t>Atbilstoši noslēgtajai vienošanai par projekta īstenošanu starp Valsts administrācijas skolu un Valsts kanceleju progresa pārskatu par sasniegtajiem rezultātiem iesniedz divas reizes gadā. Laika periodā no 01.11.2023 līdz 30.04.2024. ir apmācītas 9129 personas, atbilstoši apstiprinātajam progresa pārskatam 11.07.2024. Nākamais progresa pārskats tiks iesniegts 28.11.2024. par laika periodu no 01.05.2024. līdz 31.10.2024., līdz ar to apstiprinātā informācija par uzraudzības rādītāja izpildi būs pieejama decembra beigās vai 2025.gada janvārī. Atbilstoši saņemtajai informācijai no finansējuma saņēmēja līdz 2024.gada 31.augustam ir apmācītas 23 tūkstoši personu.</t>
  </si>
  <si>
    <t>According to the project implementation agreement between the School of Public Administration and the State Chancellery, a progress report on the results achieved is submitted twice a year.During the period from 01.11.2023 to 30.04.2024, 9129 persons have been trained, according to the approved progress report of 11.07.2024. The next progress report will be submitted on 28.11.2024. for the period from 01.05.2024. until 31.10.2024, therefore, the approved information on the implementation of the monitoring indicator will be available at the end of December or January 2025. According to the information received from the beneficiary - the School of Public Administration  23 thousand persons have been trained until August 31, 2024.</t>
  </si>
  <si>
    <t>Projektā līdz 30.04.2024.ir apmācītas 9129 personas. Nākamais progresa pārskats tiks iesniegts 28.11.2024. par laika periodu no 01.05.2024. līdz 31.10.2024., līdz ar to apstiprinātā informācija par uzraudzības rādītāja izpildi būs pieejama decembra beigās vai 2025.gada janvārī. Atbilstoši saņemtajai informācijai no finansējuma saņēmēja līdz 2024.gada 31.augustam ir apmācītas 23 tūkstoši personu.</t>
  </si>
  <si>
    <t>6.3.1.4.i. investīcijas “Nevalstisko organizāciju izaugsme sociālās drošības pārstāvniecībā un sabiedrības interešu uzraudzībā” atklātajā projektu iesniegumu konkursā tematiskajā virzienā:
- “Sabiedrības vismazāk aizsargāto grupu interešu pārstāvniecība sociālās drošības jomā” ir noslēgti 6 līgumi par projekta īstenošanu, ar kopējo atbalstīto nevalstisko organizāciju skaitu 23 (6 finansējuma saņēmēji un 17 sadarbības partneri). Izkontraktētais finansējums sastāda 1 550 010 euro.
 Detalizētāka informācija ir atrodama https://www.sif.gov.lv/lv/konkurss-sabiedribas-vismazak-aizsargato-grupu-interesu-parstavnieciba-socialas-drosibas-joma.
- “Sabiedrības interešu uzraudzība par ārvalstu investīciju un valsts budžeta finansējuma izlietojumu” ir noslēgti 4 līgumi par projekta īstenošanu, ar kopējo atbalstīto nevalstisko organizāciju skaitu 21 (4 finansējuma saņēmēji un 17 sadarbības partneri). Izkontraktētais finansējums sastāda 726 955 
 euro. Detalizētāka informācija ir atrodama https://www.sif.gov.lv/lv/konkurss-sabiedribas-interesu-uzraudziba-par-arvalstu-investiciju-un-valsts-budzeta-finansejuma-izlietojumu.</t>
  </si>
  <si>
    <t>6.3.1.4.i. investment "Growth of non-governmental organizations in the representation of social security and monitoring of public interests" in the open competition for project submissions in the thematic direction:
- "Representation of the interests of the least protected groups of the society in the field of social security" 6 contracts have been concluded for the implementation of the project, with the total number of supported non-governmental organizations 23 (6 beneficiaries and 17 partners). The total amount of the contracts is 1,550,010 euros. More detailed information about the competition can be found at https://www.sif.gov.lv/lv/konkurss-sabiedribas-vismazak-aizsargato-grupu-interesu-parstavnieciba-socialas-drosibas-joma
- "Monitoring of public interests regarding the use of foreign investments and state budget funding" 4 contracts have been concluded for the implementation of the project, with the total number of supported non-governmental. Organizations 21 (4 recipients of funding and 17 partners). The total amount of the contracts is 726,955 euros.  More detailed information about the competition can be found at https://www. sif.gov.lv/lv/konkurss-sobiedribas-interesu-uzraudziba-par-arvalstu-investment-and-state-budget-funding-usage.</t>
  </si>
  <si>
    <t>Izpildot MK 22.03.2022. sēdes protokola Nr. 17 34.§ 8.7. apakšpunktu, kas nosaka pienākumu nozaru ministrijām un institūcijām, kas atbildīgas par Atveseļošanas fonda plāna investīciju un reformu ieviešanu, konstatējot būtiskus riskus ar divu mēnešu kavējumu saistošo atskaites punktu un mērķu sasniegšanā attiecībā pret Atveseļošanas fonda Darbības kārtībā, par kuru vienojas Eiropas Komisija un Latvija, noteiktajiem termiņiem, iesniegt izskatīšanai MK informāciju,  Labklājības ministrija ir sagatavojusi un noteiktā kārtībā virzījusi izskatīšanai MK informatīvo ziņojumu, kurā iekļauta informācija par turpmāku investīcijas īstenošanu (izskatīts 19.03.2024. MK sēdē).
Lai veicinātu 122. mērķrādītāja sasniegšanu Labklājības ministrija sagatavoja atbilstošu MK noteikumu Nr. 475 grozījumu projektu, iepriekš saskaņojot tos ar Eiropas Komisiju (pieņemts MK 09.07.2024. sēdē). MK noteikumu grozījumi paredz investīcijas projektu īstenošanā piesaistīt privātā sektora sociālo pakalpojumu sniedzējus, kā arī papildus ir pārskatīti kritēriji, balsoties uz kuriem veicama projektu iesniegumu izvērtēšana.
Atkārtotā atklātā konkursa projekta iesniegumu atlase tika izsludināta 30.07.2024. ar projekta iesniegumu iesniegšanas termiņu līdz 09.09.2024. Taču, uzklausot pašvaldību un potenciālo projekta iesniedzēju informāciju, ka projekta sagatavošanai un iesniegšanai noteiktais termiņš nav pietiekams sadarbības ar pašvaldību nostiprināšanai (pilnvarojumu līgumu vai nodomu protokolu noslēgšanai), Labklājības ministrija sagatavoja noteikumu projektu, kas paredz projekta iesniegumu atlases termiņa pagarinājumu līdz 07.10.2024. Minētie grozījumi MK noteikumos ir pieņemti 03.09.2024.
Paralēli Labklājības ministrija ir ierosinājusi priekšlikumus Darbības kārtības grozījumiem, lai precizētu 122. mērķrādītāja nosaukumu un sasniedzamo termiņu. Atbilstoši  tiek ierosināts precizēt nosaukumu "Centrālā finanšu un līgumu aģentūra ir noslēgusi 17 līgumus par projektu īstenošanu", kā arī pagarinātu mērķrādītāja sasniegšanas termiņu līdz 31.12.2024. (līdzšinēji -  30.06.2023.). Mērķrādītāja sasniegšanas termiņa pagarinājums sniegtu iespēju par  izpildi ziņot 4. maksājuma pieprasījuma ietvaros. Savukārt ierosinātās izmaiņas 122. mērķrādītāja nosaukumā ir nepieciešamas, lai minētājā mērķrādītājā varētu ieskaitīt visas starp Centrālo finanšu un līgumu aģentūru un finansējuma saņēmējiem noslēgtās vienošanās un līgumus par projektu īstenošanu šīs investīcijas ietvaros, t.i., piemēram, ne tikai noslēgtās vienošanās ar pašvaldībām, bet arī līgumus ar citiem sociālo pakalpojumu sniedzējiem (biedrībām, nodibinājumiem un komersantiem) par jaunu ģimeniskai videi pietuvinātu ilgstošas aprūpes pakalpojumu sniegšanas vietu izveidošanu.
Noslēdzoties 07.10.2024.  atklātā konkursa projekta iesniegumu atlasei, tās ietvaros saņemti 7 projektu iesniegumi. Norit to izvērtēšana.
Vēl vienu (trešo) atklātu projektu iesniegumu atlasi un projektu īstenošanu Atveseļošanas un noturības mehānisma plāna īstenošanas termiņā (līdz 30.06.2026.) nav iespējams realizēt.</t>
  </si>
  <si>
    <t>The target indicator 122 "17 contracts concluded with municipalities for the implementation of projects" and the subsequent target indicator 123 ""852 new places for persons of retirement age to receive family-like long-term care services"" cannot be met. In the previous open project submission round, only 4 municipalities submitted project proposals, and contracts were signed with only 3 municipalities. The reasons for the low participation of municipalities include increased costs of building facilities, availability of loans, high borrowing interest rates, and maintenance costs for services that are family-like.
In compliance with the Minutes of the Cabinet of Ministers of 22.03.2022, Minutes No. 17, § 34.8.7., which mandates that responsible sector ministries and institutions, upon identifying significant risks with a two-month delay in achieving relevant milestones and targets, submit information for consideration to the Cabinet of Ministers, the Ministry of Welfare has forwarded an informative report for review, including information on the continuation of the investment (reviewed at the March 19, 2024, Cabinet meeting).
The Ministry of Welfare has also made amendments to the Cabinet regulations to engage private sector social service providers in the implementation of the investment. Additionally, the project application evaluation criteria have been revised, changing the criterion that the location of the planned family-like care service should not be within or adjacent to the territory of a long-term social care institution from mandatory to optional. The open call for project applications was announced on July 30, 2024, with the submission deadline set for September 9, 2024. The Ministry of Welfare participated in organized webinars and provided individual explanations of the project selection conditions. After receiving feedback from applicants indicated that the deadline was too short for finalizing agreements with municipalities, as they need time for council decisions and drafting agreements, the Ministry of Welfare prepared a draft regulation following the webinar held on August 22, 2024, proposing an extension of the submission deadline to October 7, 2024. The amendments in the regulation were approved by the Cabinet of Ministers on September 3, 2024. 
At the end of the call for proposals on 07.10.2024, 7 project proposals have been received. Their evaluation is ongoing.
However, given that the value of target 122 was not reached within the set amount under the repeated selection of project applications, the MoW has started negotiations with the MoF and EC on further proposals to amend the Council of Europe Decision by reducing the value of the target indicator and considering alternative solutions for the use of the remaining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</si>
</sst>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0"/>
      <color rgb="FF000000"/>
      <name val="Arial"/>
    </font>
    <font>
      <sz val="11"/>
      <color theme="1"/>
      <name val="Aptos Narrow"/>
      <family val="2"/>
      <charset val="186"/>
      <scheme val="minor"/>
    </font>
    <font>
      <sz val="8"/>
      <color rgb="FF4A4A4A"/>
      <name val="Arial"/>
      <family val="2"/>
      <charset val="186"/>
    </font>
    <font>
      <sz val="18"/>
      <color rgb="FF000000"/>
      <name val="Tahoma"/>
      <family val="2"/>
      <charset val="186"/>
    </font>
    <font>
      <sz val="10"/>
      <color rgb="FF000000"/>
      <name val="Arial"/>
      <family val="2"/>
      <charset val="186"/>
    </font>
    <font>
      <sz val="8"/>
      <name val="Arial"/>
      <family val="2"/>
      <charset val="186"/>
    </font>
    <font>
      <sz val="10"/>
      <color theme="1"/>
      <name val="Times New Roman"/>
      <family val="1"/>
      <charset val="186"/>
    </font>
    <font>
      <b/>
      <sz val="14"/>
      <color theme="1"/>
      <name val="Times New Roman"/>
      <family val="1"/>
      <charset val="186"/>
    </font>
    <font>
      <sz val="11"/>
      <color theme="1"/>
      <name val="Times New Roman"/>
      <family val="1"/>
      <charset val="186"/>
    </font>
    <font>
      <sz val="11"/>
      <name val="Times New Roman"/>
      <family val="1"/>
      <charset val="186"/>
    </font>
    <font>
      <sz val="12"/>
      <color theme="1"/>
      <name val="Times New Roman"/>
      <family val="1"/>
      <charset val="186"/>
    </font>
    <font>
      <u/>
      <sz val="11"/>
      <color theme="10"/>
      <name val="Aptos Narrow"/>
      <family val="2"/>
      <charset val="186"/>
      <scheme val="minor"/>
    </font>
    <font>
      <u/>
      <sz val="11"/>
      <color theme="10"/>
      <name val="Times New Roman"/>
      <family val="1"/>
      <charset val="186"/>
    </font>
    <font>
      <sz val="11"/>
      <color theme="1"/>
      <name val="Aptos Narrow"/>
      <family val="2"/>
      <scheme val="minor"/>
    </font>
    <font>
      <b/>
      <sz val="18"/>
      <color theme="1"/>
      <name val="Times New Roman"/>
      <family val="1"/>
      <charset val="186"/>
    </font>
    <font>
      <sz val="18"/>
      <color theme="1"/>
      <name val="Times New Roman"/>
      <family val="1"/>
      <charset val="186"/>
    </font>
    <font>
      <b/>
      <sz val="12"/>
      <color theme="1"/>
      <name val="Times New Roman"/>
      <family val="1"/>
      <charset val="186"/>
    </font>
    <font>
      <b/>
      <u/>
      <sz val="16"/>
      <color theme="1"/>
      <name val="Times New Roman"/>
      <family val="1"/>
      <charset val="186"/>
    </font>
    <font>
      <b/>
      <sz val="16"/>
      <color theme="1"/>
      <name val="Times New Roman"/>
      <family val="1"/>
      <charset val="186"/>
    </font>
    <font>
      <b/>
      <u/>
      <sz val="16"/>
      <name val="Times New Roman"/>
      <family val="1"/>
      <charset val="186"/>
    </font>
    <font>
      <b/>
      <sz val="14"/>
      <name val="Times New Roman"/>
      <family val="1"/>
      <charset val="186"/>
    </font>
    <font>
      <b/>
      <sz val="10"/>
      <color theme="1"/>
      <name val="Times New Roman"/>
      <family val="1"/>
      <charset val="186"/>
    </font>
    <font>
      <b/>
      <sz val="10"/>
      <name val="Times New Roman"/>
      <family val="1"/>
      <charset val="186"/>
    </font>
    <font>
      <sz val="11"/>
      <color rgb="FF006100"/>
      <name val="Aptos Narrow"/>
      <family val="2"/>
      <scheme val="minor"/>
    </font>
    <font>
      <sz val="10"/>
      <name val="Times New Roman"/>
      <family val="1"/>
      <charset val="186"/>
    </font>
    <font>
      <sz val="10"/>
      <color rgb="FFFF0000"/>
      <name val="Times New Roman"/>
      <family val="1"/>
      <charset val="186"/>
    </font>
    <font>
      <sz val="10"/>
      <color rgb="FF000000"/>
      <name val="Times New Roman"/>
      <family val="1"/>
      <charset val="186"/>
    </font>
    <font>
      <sz val="11"/>
      <color rgb="FF000000"/>
      <name val="Calibri"/>
      <family val="2"/>
      <charset val="186"/>
    </font>
    <font>
      <sz val="12"/>
      <name val="Times New Roman"/>
      <family val="1"/>
      <charset val="186"/>
    </font>
    <font>
      <sz val="12"/>
      <color rgb="FF000000"/>
      <name val="Arial"/>
      <family val="2"/>
      <charset val="186"/>
    </font>
    <font>
      <sz val="9"/>
      <color theme="1"/>
      <name val="Times New Roman"/>
      <family val="1"/>
      <charset val="186"/>
    </font>
    <font>
      <sz val="14"/>
      <name val="Times New Roman"/>
      <family val="1"/>
      <charset val="186"/>
    </font>
    <font>
      <sz val="16"/>
      <color theme="1"/>
      <name val="Times New Roman"/>
      <family val="1"/>
      <charset val="186"/>
    </font>
    <font>
      <b/>
      <u/>
      <sz val="16"/>
      <color rgb="FFFF0000"/>
      <name val="Times New Roman"/>
      <family val="1"/>
      <charset val="186"/>
    </font>
    <font>
      <b/>
      <sz val="16"/>
      <color rgb="FFFF0000"/>
      <name val="Times New Roman"/>
      <family val="1"/>
      <charset val="186"/>
    </font>
    <font>
      <b/>
      <sz val="14"/>
      <color rgb="FFFF0000"/>
      <name val="Times New Roman"/>
      <family val="1"/>
      <charset val="186"/>
    </font>
    <font>
      <sz val="8"/>
      <color rgb="FF000000"/>
      <name val="Arial"/>
      <family val="2"/>
      <charset val="186"/>
    </font>
    <font>
      <sz val="8"/>
      <color rgb="FF4A4A4A"/>
      <name val="Arial"/>
    </font>
  </fonts>
  <fills count="20">
    <fill>
      <patternFill patternType="none"/>
    </fill>
    <fill>
      <patternFill patternType="gray125"/>
    </fill>
    <fill>
      <patternFill patternType="solid">
        <fgColor rgb="FFEBEBEB"/>
      </patternFill>
    </fill>
    <fill>
      <patternFill patternType="solid">
        <fgColor rgb="FFFFFFFF"/>
      </patternFill>
    </fill>
    <fill>
      <patternFill patternType="solid">
        <fgColor rgb="FFC6EFCE"/>
      </patternFill>
    </fill>
    <fill>
      <patternFill patternType="solid">
        <fgColor theme="9" tint="0.79998168889431442"/>
        <bgColor indexed="65"/>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rgb="FFFFFF00"/>
      </patternFill>
    </fill>
    <fill>
      <patternFill patternType="solid">
        <fgColor theme="9" tint="0.79998168889431442"/>
        <bgColor rgb="FFC6EFCE"/>
      </patternFill>
    </fill>
    <fill>
      <patternFill patternType="solid">
        <fgColor theme="7" tint="0.79998168889431442"/>
        <bgColor rgb="FF000000"/>
      </patternFill>
    </fill>
    <fill>
      <patternFill patternType="solid">
        <fgColor rgb="FFFFE699"/>
        <bgColor rgb="FF000000"/>
      </patternFill>
    </fill>
    <fill>
      <patternFill patternType="solid">
        <fgColor theme="7" tint="0.59999389629810485"/>
        <bgColor rgb="FF000000"/>
      </patternFill>
    </fill>
    <fill>
      <patternFill patternType="solid">
        <fgColor theme="5" tint="0.79998168889431442"/>
        <bgColor indexed="64"/>
      </patternFill>
    </fill>
    <fill>
      <patternFill patternType="solid">
        <fgColor rgb="FFFFC000"/>
        <bgColor indexed="64"/>
      </patternFill>
    </fill>
    <fill>
      <patternFill patternType="solid">
        <fgColor rgb="FFFFC000"/>
        <bgColor rgb="FF000000"/>
      </patternFill>
    </fill>
  </fills>
  <borders count="8">
    <border>
      <left/>
      <right/>
      <top/>
      <bottom/>
      <diagonal/>
    </border>
    <border>
      <left/>
      <right style="thin">
        <color rgb="FFC0C0C0"/>
      </right>
      <top/>
      <bottom style="thin">
        <color rgb="FFC0C0C0"/>
      </bottom>
      <diagonal/>
    </border>
    <border>
      <left/>
      <right style="thin">
        <color rgb="FFC2C2C2"/>
      </right>
      <top/>
      <bottom style="thin">
        <color rgb="FFC2C2C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9">
    <xf numFmtId="0" fontId="0" fillId="0" borderId="0"/>
    <xf numFmtId="0" fontId="4" fillId="0" borderId="0"/>
    <xf numFmtId="0" fontId="1" fillId="0" borderId="0"/>
    <xf numFmtId="0" fontId="11" fillId="0" borderId="0" applyNumberFormat="0" applyFill="0" applyBorder="0" applyAlignment="0" applyProtection="0"/>
    <xf numFmtId="0" fontId="13" fillId="0" borderId="0"/>
    <xf numFmtId="0" fontId="23" fillId="4" borderId="0" applyNumberFormat="0" applyBorder="0" applyAlignment="0" applyProtection="0"/>
    <xf numFmtId="0" fontId="27" fillId="0" borderId="0"/>
    <xf numFmtId="0" fontId="4" fillId="0" borderId="0"/>
    <xf numFmtId="0" fontId="27" fillId="0" borderId="0"/>
  </cellStyleXfs>
  <cellXfs count="188">
    <xf numFmtId="0" fontId="0" fillId="0" borderId="0" xfId="0"/>
    <xf numFmtId="0" fontId="3" fillId="0" borderId="0" xfId="0" applyFont="1" applyAlignment="1">
      <alignment vertical="top"/>
    </xf>
    <xf numFmtId="0" fontId="2" fillId="3" borderId="2" xfId="0" applyFont="1" applyFill="1" applyBorder="1" applyAlignment="1">
      <alignment horizontal="left" vertical="top" wrapText="1"/>
    </xf>
    <xf numFmtId="164" fontId="2" fillId="3" borderId="2" xfId="0" applyNumberFormat="1" applyFont="1" applyFill="1" applyBorder="1" applyAlignment="1">
      <alignment horizontal="left" vertical="top" wrapText="1"/>
    </xf>
    <xf numFmtId="0" fontId="5" fillId="2" borderId="3" xfId="0" applyFont="1" applyFill="1" applyBorder="1" applyAlignment="1">
      <alignment horizontal="center" vertical="center" wrapText="1"/>
    </xf>
    <xf numFmtId="0" fontId="3" fillId="0" borderId="0" xfId="1" applyFont="1" applyAlignment="1">
      <alignment vertical="top"/>
    </xf>
    <xf numFmtId="0" fontId="4" fillId="0" borderId="0" xfId="1"/>
    <xf numFmtId="0" fontId="1" fillId="0" borderId="0" xfId="2"/>
    <xf numFmtId="0" fontId="1" fillId="0" borderId="0" xfId="2" applyAlignment="1">
      <alignment horizontal="left"/>
    </xf>
    <xf numFmtId="0" fontId="8" fillId="0" borderId="0" xfId="2" applyFont="1"/>
    <xf numFmtId="0" fontId="11" fillId="0" borderId="0" xfId="3"/>
    <xf numFmtId="0" fontId="10" fillId="0" borderId="0" xfId="4" applyFont="1" applyAlignment="1">
      <alignment horizontal="center" vertical="center"/>
    </xf>
    <xf numFmtId="0" fontId="10" fillId="0" borderId="0" xfId="4" applyFont="1" applyAlignment="1">
      <alignment horizontal="left" vertical="center"/>
    </xf>
    <xf numFmtId="0" fontId="10" fillId="0" borderId="0" xfId="4" applyFont="1" applyAlignment="1">
      <alignment vertical="center"/>
    </xf>
    <xf numFmtId="0" fontId="8" fillId="0" borderId="0" xfId="4" applyFont="1" applyAlignment="1">
      <alignment horizontal="center" vertical="center"/>
    </xf>
    <xf numFmtId="0" fontId="8" fillId="0" borderId="0" xfId="4" applyFont="1" applyAlignment="1">
      <alignment horizontal="left" vertical="center" wrapText="1"/>
    </xf>
    <xf numFmtId="0" fontId="8" fillId="0" borderId="0" xfId="4" applyFont="1"/>
    <xf numFmtId="0" fontId="8" fillId="0" borderId="0" xfId="4" applyFont="1" applyAlignment="1">
      <alignment horizontal="right" vertical="center" wrapText="1"/>
    </xf>
    <xf numFmtId="0" fontId="7" fillId="8" borderId="3" xfId="4" applyFont="1" applyFill="1" applyBorder="1" applyAlignment="1">
      <alignment horizontal="center" vertical="center" wrapText="1"/>
    </xf>
    <xf numFmtId="0" fontId="7" fillId="9" borderId="3" xfId="4" applyFont="1" applyFill="1" applyBorder="1" applyAlignment="1">
      <alignment horizontal="center" vertical="center" wrapText="1"/>
    </xf>
    <xf numFmtId="0" fontId="20" fillId="9" borderId="3" xfId="4" applyFont="1" applyFill="1" applyBorder="1" applyAlignment="1">
      <alignment horizontal="center" vertical="center" wrapText="1"/>
    </xf>
    <xf numFmtId="0" fontId="7" fillId="10" borderId="3" xfId="4" applyFont="1" applyFill="1" applyBorder="1" applyAlignment="1">
      <alignment horizontal="center" vertical="center" wrapText="1"/>
    </xf>
    <xf numFmtId="0" fontId="20" fillId="10" borderId="3" xfId="4" applyFont="1" applyFill="1" applyBorder="1" applyAlignment="1">
      <alignment horizontal="center" vertical="center" wrapText="1"/>
    </xf>
    <xf numFmtId="0" fontId="7" fillId="11" borderId="3" xfId="4" applyFont="1" applyFill="1" applyBorder="1" applyAlignment="1">
      <alignment horizontal="center" vertical="center" wrapText="1"/>
    </xf>
    <xf numFmtId="0" fontId="20" fillId="11" borderId="3" xfId="4" applyFont="1" applyFill="1" applyBorder="1" applyAlignment="1">
      <alignment horizontal="center" vertical="center" wrapText="1"/>
    </xf>
    <xf numFmtId="0" fontId="21" fillId="7" borderId="3" xfId="4" applyFont="1" applyFill="1" applyBorder="1" applyAlignment="1">
      <alignment horizontal="center" vertical="center"/>
    </xf>
    <xf numFmtId="0" fontId="21" fillId="7" borderId="3" xfId="4" applyFont="1" applyFill="1" applyBorder="1" applyAlignment="1">
      <alignment horizontal="center" vertical="center" wrapText="1"/>
    </xf>
    <xf numFmtId="0" fontId="21" fillId="8" borderId="3" xfId="4" applyFont="1" applyFill="1" applyBorder="1" applyAlignment="1">
      <alignment horizontal="center" vertical="center" wrapText="1"/>
    </xf>
    <xf numFmtId="0" fontId="21" fillId="9" borderId="3" xfId="4" applyFont="1" applyFill="1" applyBorder="1" applyAlignment="1">
      <alignment horizontal="center" vertical="center" wrapText="1"/>
    </xf>
    <xf numFmtId="0" fontId="22" fillId="9" borderId="3" xfId="4" applyFont="1" applyFill="1" applyBorder="1" applyAlignment="1">
      <alignment horizontal="center" vertical="center" wrapText="1"/>
    </xf>
    <xf numFmtId="0" fontId="21" fillId="10" borderId="3" xfId="4" applyFont="1" applyFill="1" applyBorder="1" applyAlignment="1">
      <alignment horizontal="center" vertical="center" wrapText="1"/>
    </xf>
    <xf numFmtId="0" fontId="22" fillId="10" borderId="3" xfId="4" applyFont="1" applyFill="1" applyBorder="1" applyAlignment="1">
      <alignment horizontal="center" vertical="center" wrapText="1"/>
    </xf>
    <xf numFmtId="0" fontId="21" fillId="11" borderId="3" xfId="4" applyFont="1" applyFill="1" applyBorder="1" applyAlignment="1">
      <alignment horizontal="center" vertical="center" wrapText="1"/>
    </xf>
    <xf numFmtId="0" fontId="22" fillId="11" borderId="3" xfId="4" applyFont="1" applyFill="1" applyBorder="1" applyAlignment="1">
      <alignment horizontal="center" vertical="center" wrapText="1"/>
    </xf>
    <xf numFmtId="0" fontId="21" fillId="6" borderId="3" xfId="4" applyFont="1" applyFill="1" applyBorder="1" applyAlignment="1">
      <alignment horizontal="left" vertical="center" wrapText="1"/>
    </xf>
    <xf numFmtId="0" fontId="24" fillId="0" borderId="3" xfId="5" applyFont="1" applyFill="1" applyBorder="1" applyAlignment="1">
      <alignment horizontal="left" vertical="center" wrapText="1"/>
    </xf>
    <xf numFmtId="0" fontId="21" fillId="6" borderId="3" xfId="4" applyFont="1" applyFill="1" applyBorder="1" applyAlignment="1">
      <alignment horizontal="left" vertical="top" wrapText="1"/>
    </xf>
    <xf numFmtId="0" fontId="21" fillId="8" borderId="3" xfId="4" applyFont="1" applyFill="1" applyBorder="1" applyAlignment="1">
      <alignment horizontal="left" vertical="center" wrapText="1"/>
    </xf>
    <xf numFmtId="0" fontId="21" fillId="9" borderId="3" xfId="4" applyFont="1" applyFill="1" applyBorder="1" applyAlignment="1">
      <alignment horizontal="left" vertical="center" wrapText="1"/>
    </xf>
    <xf numFmtId="0" fontId="22" fillId="9" borderId="3" xfId="4" applyFont="1" applyFill="1" applyBorder="1" applyAlignment="1">
      <alignment horizontal="left" vertical="center" wrapText="1"/>
    </xf>
    <xf numFmtId="0" fontId="24" fillId="10" borderId="3" xfId="4" applyFont="1" applyFill="1" applyBorder="1" applyAlignment="1">
      <alignment vertical="top" wrapText="1"/>
    </xf>
    <xf numFmtId="3" fontId="24" fillId="10" borderId="3" xfId="4" applyNumberFormat="1" applyFont="1" applyFill="1" applyBorder="1" applyAlignment="1">
      <alignment horizontal="left" vertical="top" wrapText="1"/>
    </xf>
    <xf numFmtId="0" fontId="24" fillId="10" borderId="3" xfId="4" applyFont="1" applyFill="1" applyBorder="1" applyAlignment="1">
      <alignment horizontal="left" vertical="top" wrapText="1"/>
    </xf>
    <xf numFmtId="0" fontId="25" fillId="11" borderId="3" xfId="4" applyFont="1" applyFill="1" applyBorder="1" applyAlignment="1">
      <alignment horizontal="left" vertical="top" wrapText="1"/>
    </xf>
    <xf numFmtId="3" fontId="25" fillId="11" borderId="3" xfId="4" applyNumberFormat="1" applyFont="1" applyFill="1" applyBorder="1" applyAlignment="1">
      <alignment horizontal="left" vertical="top" wrapText="1"/>
    </xf>
    <xf numFmtId="0" fontId="8" fillId="0" borderId="0" xfId="4" applyFont="1" applyAlignment="1">
      <alignment wrapText="1"/>
    </xf>
    <xf numFmtId="0" fontId="6" fillId="11" borderId="3" xfId="4" applyFont="1" applyFill="1" applyBorder="1" applyAlignment="1">
      <alignment horizontal="left" vertical="top" wrapText="1"/>
    </xf>
    <xf numFmtId="0" fontId="24" fillId="11" borderId="3" xfId="4" applyFont="1" applyFill="1" applyBorder="1" applyAlignment="1">
      <alignment horizontal="left" vertical="top" wrapText="1"/>
    </xf>
    <xf numFmtId="0" fontId="22" fillId="0" borderId="3" xfId="5" applyFont="1" applyFill="1" applyBorder="1" applyAlignment="1">
      <alignment horizontal="left" vertical="center" wrapText="1"/>
    </xf>
    <xf numFmtId="3" fontId="24" fillId="5" borderId="3" xfId="5" applyNumberFormat="1" applyFont="1" applyFill="1" applyBorder="1" applyAlignment="1">
      <alignment horizontal="left" vertical="center" wrapText="1"/>
    </xf>
    <xf numFmtId="0" fontId="24" fillId="5" borderId="3" xfId="5" applyFont="1" applyFill="1" applyBorder="1" applyAlignment="1">
      <alignment horizontal="left" vertical="center" wrapText="1"/>
    </xf>
    <xf numFmtId="3" fontId="24" fillId="9" borderId="3" xfId="5" applyNumberFormat="1" applyFont="1" applyFill="1" applyBorder="1" applyAlignment="1">
      <alignment horizontal="left" vertical="center" wrapText="1"/>
    </xf>
    <xf numFmtId="3" fontId="24" fillId="10" borderId="3" xfId="5" applyNumberFormat="1" applyFont="1" applyFill="1" applyBorder="1" applyAlignment="1">
      <alignment vertical="top" wrapText="1"/>
    </xf>
    <xf numFmtId="3" fontId="24" fillId="10" borderId="3" xfId="5" applyNumberFormat="1" applyFont="1" applyFill="1" applyBorder="1" applyAlignment="1">
      <alignment horizontal="left" vertical="top" wrapText="1"/>
    </xf>
    <xf numFmtId="3" fontId="24" fillId="11" borderId="3" xfId="5" applyNumberFormat="1" applyFont="1" applyFill="1" applyBorder="1" applyAlignment="1">
      <alignment horizontal="left" vertical="top" wrapText="1"/>
    </xf>
    <xf numFmtId="0" fontId="6" fillId="0" borderId="3" xfId="5" applyFont="1" applyFill="1" applyBorder="1" applyAlignment="1">
      <alignment horizontal="left" vertical="center" wrapText="1"/>
    </xf>
    <xf numFmtId="0" fontId="21" fillId="0" borderId="3" xfId="5" applyFont="1" applyFill="1" applyBorder="1" applyAlignment="1">
      <alignment horizontal="left" vertical="top" wrapText="1"/>
    </xf>
    <xf numFmtId="3" fontId="25" fillId="11" borderId="3" xfId="5" applyNumberFormat="1" applyFont="1" applyFill="1" applyBorder="1" applyAlignment="1">
      <alignment horizontal="left" vertical="top" wrapText="1"/>
    </xf>
    <xf numFmtId="0" fontId="21" fillId="0" borderId="3" xfId="5" applyFont="1" applyFill="1" applyBorder="1" applyAlignment="1">
      <alignment horizontal="left" vertical="center" wrapText="1"/>
    </xf>
    <xf numFmtId="3" fontId="24" fillId="8" borderId="3" xfId="5" applyNumberFormat="1" applyFont="1" applyFill="1" applyBorder="1" applyAlignment="1">
      <alignment horizontal="left" vertical="center" wrapText="1"/>
    </xf>
    <xf numFmtId="0" fontId="24" fillId="8" borderId="3" xfId="5" applyFont="1" applyFill="1" applyBorder="1" applyAlignment="1">
      <alignment horizontal="left" vertical="center" wrapText="1"/>
    </xf>
    <xf numFmtId="0" fontId="22" fillId="0" borderId="3" xfId="5" applyFont="1" applyFill="1" applyBorder="1" applyAlignment="1">
      <alignment horizontal="left" vertical="top" wrapText="1"/>
    </xf>
    <xf numFmtId="3" fontId="24" fillId="10" borderId="3" xfId="5" applyNumberFormat="1" applyFont="1" applyFill="1" applyBorder="1" applyAlignment="1">
      <alignment vertical="center" wrapText="1"/>
    </xf>
    <xf numFmtId="3" fontId="24" fillId="10" borderId="3" xfId="5" applyNumberFormat="1" applyFont="1" applyFill="1" applyBorder="1" applyAlignment="1">
      <alignment horizontal="left" vertical="center" wrapText="1"/>
    </xf>
    <xf numFmtId="0" fontId="24" fillId="10" borderId="3" xfId="2" applyFont="1" applyFill="1" applyBorder="1" applyAlignment="1">
      <alignment horizontal="left" vertical="top" wrapText="1"/>
    </xf>
    <xf numFmtId="0" fontId="25" fillId="11" borderId="3" xfId="2" applyFont="1" applyFill="1" applyBorder="1" applyAlignment="1">
      <alignment horizontal="left" vertical="top" wrapText="1"/>
    </xf>
    <xf numFmtId="3" fontId="24" fillId="10" borderId="5" xfId="5" applyNumberFormat="1" applyFont="1" applyFill="1" applyBorder="1" applyAlignment="1">
      <alignment vertical="center" wrapText="1"/>
    </xf>
    <xf numFmtId="3" fontId="24" fillId="10" borderId="3" xfId="5" applyNumberFormat="1" applyFont="1" applyFill="1" applyBorder="1" applyAlignment="1">
      <alignment horizontal="center" vertical="center" wrapText="1"/>
    </xf>
    <xf numFmtId="3" fontId="24" fillId="11" borderId="5" xfId="5" applyNumberFormat="1" applyFont="1" applyFill="1" applyBorder="1" applyAlignment="1">
      <alignment horizontal="left" vertical="top" wrapText="1"/>
    </xf>
    <xf numFmtId="3" fontId="24" fillId="12" borderId="3" xfId="4" applyNumberFormat="1" applyFont="1" applyFill="1" applyBorder="1" applyAlignment="1">
      <alignment horizontal="left" vertical="center" wrapText="1"/>
    </xf>
    <xf numFmtId="0" fontId="24" fillId="12" borderId="3" xfId="4" applyFont="1" applyFill="1" applyBorder="1" applyAlignment="1">
      <alignment horizontal="left" vertical="center" wrapText="1"/>
    </xf>
    <xf numFmtId="3" fontId="24" fillId="13" borderId="3" xfId="4" applyNumberFormat="1" applyFont="1" applyFill="1" applyBorder="1" applyAlignment="1">
      <alignment horizontal="left" vertical="center" wrapText="1"/>
    </xf>
    <xf numFmtId="0" fontId="24" fillId="13" borderId="3" xfId="4" applyFont="1" applyFill="1" applyBorder="1" applyAlignment="1">
      <alignment horizontal="left" vertical="center" wrapText="1"/>
    </xf>
    <xf numFmtId="3" fontId="24" fillId="8" borderId="3" xfId="4" applyNumberFormat="1" applyFont="1" applyFill="1" applyBorder="1" applyAlignment="1">
      <alignment horizontal="left" vertical="center" wrapText="1"/>
    </xf>
    <xf numFmtId="0" fontId="24" fillId="14" borderId="3" xfId="2" applyFont="1" applyFill="1" applyBorder="1" applyAlignment="1">
      <alignment vertical="top" wrapText="1"/>
    </xf>
    <xf numFmtId="3" fontId="24" fillId="14" borderId="3" xfId="2" applyNumberFormat="1" applyFont="1" applyFill="1" applyBorder="1" applyAlignment="1">
      <alignment horizontal="left" vertical="top" wrapText="1"/>
    </xf>
    <xf numFmtId="0" fontId="24" fillId="14" borderId="3" xfId="2" applyFont="1" applyFill="1" applyBorder="1" applyAlignment="1">
      <alignment horizontal="left" vertical="top" wrapText="1"/>
    </xf>
    <xf numFmtId="3" fontId="24" fillId="15" borderId="3" xfId="2" applyNumberFormat="1" applyFont="1" applyFill="1" applyBorder="1" applyAlignment="1">
      <alignment horizontal="left" vertical="top" wrapText="1"/>
    </xf>
    <xf numFmtId="0" fontId="26" fillId="15" borderId="3" xfId="2" applyFont="1" applyFill="1" applyBorder="1" applyAlignment="1">
      <alignment horizontal="left" vertical="top" wrapText="1"/>
    </xf>
    <xf numFmtId="3" fontId="24" fillId="11" borderId="3" xfId="5" applyNumberFormat="1" applyFont="1" applyFill="1" applyBorder="1" applyAlignment="1">
      <alignment horizontal="center" vertical="top" wrapText="1"/>
    </xf>
    <xf numFmtId="3" fontId="24" fillId="11" borderId="3" xfId="5" applyNumberFormat="1" applyFont="1" applyFill="1" applyBorder="1" applyAlignment="1">
      <alignment vertical="top" wrapText="1"/>
    </xf>
    <xf numFmtId="3" fontId="25" fillId="11" borderId="5" xfId="5" applyNumberFormat="1" applyFont="1" applyFill="1" applyBorder="1" applyAlignment="1">
      <alignment horizontal="left" vertical="top" wrapText="1"/>
    </xf>
    <xf numFmtId="3" fontId="24" fillId="9" borderId="3" xfId="5" applyNumberFormat="1" applyFont="1" applyFill="1" applyBorder="1" applyAlignment="1">
      <alignment horizontal="left" vertical="top" wrapText="1"/>
    </xf>
    <xf numFmtId="0" fontId="25" fillId="16" borderId="3" xfId="2" applyFont="1" applyFill="1" applyBorder="1" applyAlignment="1">
      <alignment horizontal="left" vertical="top" wrapText="1"/>
    </xf>
    <xf numFmtId="0" fontId="24" fillId="16" borderId="3" xfId="2" applyFont="1" applyFill="1" applyBorder="1" applyAlignment="1">
      <alignment horizontal="left" vertical="top" wrapText="1"/>
    </xf>
    <xf numFmtId="0" fontId="28" fillId="0" borderId="0" xfId="6" applyFont="1" applyAlignment="1">
      <alignment horizontal="left" vertical="center"/>
    </xf>
    <xf numFmtId="0" fontId="28" fillId="0" borderId="0" xfId="6" applyFont="1" applyAlignment="1">
      <alignment horizontal="center" vertical="center"/>
    </xf>
    <xf numFmtId="0" fontId="9" fillId="0" borderId="0" xfId="2" applyFont="1"/>
    <xf numFmtId="0" fontId="9" fillId="0" borderId="0" xfId="2" applyFont="1" applyAlignment="1">
      <alignment horizontal="center"/>
    </xf>
    <xf numFmtId="0" fontId="29" fillId="0" borderId="0" xfId="7" applyFont="1"/>
    <xf numFmtId="0" fontId="29" fillId="0" borderId="0" xfId="7" applyFont="1" applyAlignment="1">
      <alignment horizontal="center" vertical="center"/>
    </xf>
    <xf numFmtId="0" fontId="1" fillId="0" borderId="0" xfId="2" applyAlignment="1">
      <alignment horizontal="left" vertical="center"/>
    </xf>
    <xf numFmtId="0" fontId="12" fillId="0" borderId="0" xfId="3" applyFont="1" applyAlignment="1">
      <alignment horizontal="left" vertical="center"/>
    </xf>
    <xf numFmtId="0" fontId="16" fillId="17" borderId="3" xfId="2" applyFont="1" applyFill="1" applyBorder="1" applyAlignment="1">
      <alignment horizontal="center" vertical="center" wrapText="1"/>
    </xf>
    <xf numFmtId="0" fontId="30" fillId="17" borderId="3" xfId="2" applyFont="1" applyFill="1" applyBorder="1" applyAlignment="1">
      <alignment horizontal="center" vertical="center" wrapText="1"/>
    </xf>
    <xf numFmtId="0" fontId="10" fillId="0" borderId="3" xfId="2" applyFont="1" applyBorder="1" applyAlignment="1">
      <alignment horizontal="left" vertical="center" wrapText="1"/>
    </xf>
    <xf numFmtId="0" fontId="10" fillId="0" borderId="3" xfId="2" applyFont="1" applyBorder="1" applyAlignment="1">
      <alignment horizontal="center" vertical="center" wrapText="1"/>
    </xf>
    <xf numFmtId="0" fontId="16" fillId="0" borderId="3" xfId="2" applyFont="1" applyBorder="1" applyAlignment="1">
      <alignment horizontal="center" vertical="center"/>
    </xf>
    <xf numFmtId="0" fontId="8" fillId="0" borderId="0" xfId="2" applyFont="1" applyAlignment="1">
      <alignment wrapText="1"/>
    </xf>
    <xf numFmtId="0" fontId="31" fillId="0" borderId="0" xfId="8" applyFont="1" applyAlignment="1">
      <alignment vertical="center"/>
    </xf>
    <xf numFmtId="0" fontId="10" fillId="0" borderId="0" xfId="2" applyFont="1" applyAlignment="1">
      <alignment horizontal="left" vertical="center" wrapText="1"/>
    </xf>
    <xf numFmtId="0" fontId="32" fillId="0" borderId="0" xfId="2" applyFont="1"/>
    <xf numFmtId="0" fontId="8" fillId="18" borderId="0" xfId="4" applyFont="1" applyFill="1"/>
    <xf numFmtId="0" fontId="35" fillId="18" borderId="3" xfId="4" applyFont="1" applyFill="1" applyBorder="1" applyAlignment="1">
      <alignment horizontal="center" vertical="center" wrapText="1"/>
    </xf>
    <xf numFmtId="0" fontId="21" fillId="18" borderId="3" xfId="4" applyFont="1" applyFill="1" applyBorder="1" applyAlignment="1">
      <alignment horizontal="center" vertical="center" wrapText="1"/>
    </xf>
    <xf numFmtId="0" fontId="22" fillId="18" borderId="3" xfId="4" applyFont="1" applyFill="1" applyBorder="1" applyAlignment="1">
      <alignment horizontal="center" vertical="center" wrapText="1"/>
    </xf>
    <xf numFmtId="0" fontId="25" fillId="18" borderId="3" xfId="4" applyFont="1" applyFill="1" applyBorder="1" applyAlignment="1">
      <alignment horizontal="left" vertical="top" wrapText="1"/>
    </xf>
    <xf numFmtId="3" fontId="25" fillId="18" borderId="3" xfId="4" applyNumberFormat="1" applyFont="1" applyFill="1" applyBorder="1" applyAlignment="1">
      <alignment horizontal="left" vertical="top" wrapText="1"/>
    </xf>
    <xf numFmtId="0" fontId="6" fillId="18" borderId="3" xfId="4" applyFont="1" applyFill="1" applyBorder="1" applyAlignment="1">
      <alignment horizontal="left" vertical="top" wrapText="1"/>
    </xf>
    <xf numFmtId="0" fontId="24" fillId="18" borderId="3" xfId="4" applyFont="1" applyFill="1" applyBorder="1" applyAlignment="1">
      <alignment horizontal="left" vertical="top" wrapText="1"/>
    </xf>
    <xf numFmtId="3" fontId="24" fillId="18" borderId="3" xfId="5" applyNumberFormat="1" applyFont="1" applyFill="1" applyBorder="1" applyAlignment="1">
      <alignment horizontal="left" vertical="top" wrapText="1"/>
    </xf>
    <xf numFmtId="3" fontId="25" fillId="18" borderId="3" xfId="5" applyNumberFormat="1" applyFont="1" applyFill="1" applyBorder="1" applyAlignment="1">
      <alignment horizontal="left" vertical="top" wrapText="1"/>
    </xf>
    <xf numFmtId="0" fontId="25" fillId="18" borderId="3" xfId="0" applyFont="1" applyFill="1" applyBorder="1" applyAlignment="1">
      <alignment horizontal="left" vertical="top" wrapText="1"/>
    </xf>
    <xf numFmtId="3" fontId="24" fillId="18" borderId="5" xfId="5" applyNumberFormat="1" applyFont="1" applyFill="1" applyBorder="1" applyAlignment="1">
      <alignment horizontal="left" vertical="top" wrapText="1"/>
    </xf>
    <xf numFmtId="0" fontId="24" fillId="19" borderId="3" xfId="0" applyFont="1" applyFill="1" applyBorder="1" applyAlignment="1">
      <alignment horizontal="left" vertical="top" wrapText="1"/>
    </xf>
    <xf numFmtId="0" fontId="26" fillId="19" borderId="3" xfId="0" applyFont="1" applyFill="1" applyBorder="1" applyAlignment="1">
      <alignment horizontal="left" vertical="top" wrapText="1"/>
    </xf>
    <xf numFmtId="3" fontId="25" fillId="19" borderId="3" xfId="0" applyNumberFormat="1" applyFont="1" applyFill="1" applyBorder="1" applyAlignment="1">
      <alignment horizontal="left" vertical="top" wrapText="1"/>
    </xf>
    <xf numFmtId="3" fontId="25" fillId="18" borderId="5" xfId="5" applyNumberFormat="1" applyFont="1" applyFill="1" applyBorder="1" applyAlignment="1">
      <alignment horizontal="left" vertical="top" wrapText="1"/>
    </xf>
    <xf numFmtId="0" fontId="25" fillId="19" borderId="3" xfId="0" applyFont="1" applyFill="1" applyBorder="1" applyAlignment="1">
      <alignment horizontal="left" vertical="top" wrapText="1"/>
    </xf>
    <xf numFmtId="0" fontId="36" fillId="0" borderId="0" xfId="0" applyFont="1"/>
    <xf numFmtId="0" fontId="2" fillId="2" borderId="3" xfId="1" applyFont="1" applyFill="1" applyBorder="1" applyAlignment="1">
      <alignment horizontal="center" vertical="top" wrapText="1"/>
    </xf>
    <xf numFmtId="3" fontId="2" fillId="3" borderId="1" xfId="0" applyNumberFormat="1" applyFont="1" applyFill="1" applyBorder="1" applyAlignment="1">
      <alignment horizontal="right" vertical="top"/>
    </xf>
    <xf numFmtId="0" fontId="8" fillId="18" borderId="3" xfId="4" applyFont="1" applyFill="1" applyBorder="1"/>
    <xf numFmtId="0" fontId="8" fillId="18" borderId="3" xfId="4" applyFont="1" applyFill="1" applyBorder="1" applyAlignment="1">
      <alignment horizontal="right" vertical="center" wrapText="1"/>
    </xf>
    <xf numFmtId="0" fontId="4" fillId="0" borderId="0" xfId="0" applyFont="1" applyAlignment="1">
      <alignment horizontal="right" wrapText="1"/>
    </xf>
    <xf numFmtId="0" fontId="8" fillId="0" borderId="0" xfId="4" applyFont="1" applyAlignment="1">
      <alignment horizontal="right" vertical="center" wrapText="1"/>
    </xf>
    <xf numFmtId="0" fontId="14" fillId="0" borderId="0" xfId="4" applyFont="1" applyAlignment="1">
      <alignment horizontal="center" vertical="center"/>
    </xf>
    <xf numFmtId="0" fontId="15" fillId="0" borderId="0" xfId="4" applyFont="1" applyAlignment="1">
      <alignment horizontal="center" vertical="center"/>
    </xf>
    <xf numFmtId="0" fontId="16" fillId="7" borderId="3" xfId="4" applyFont="1" applyFill="1" applyBorder="1" applyAlignment="1">
      <alignment horizontal="center" vertical="center" wrapText="1"/>
    </xf>
    <xf numFmtId="0" fontId="10" fillId="7" borderId="3" xfId="4" applyFont="1" applyFill="1" applyBorder="1" applyAlignment="1">
      <alignment horizontal="center" vertical="center"/>
    </xf>
    <xf numFmtId="0" fontId="17" fillId="8" borderId="3" xfId="4" applyFont="1" applyFill="1" applyBorder="1" applyAlignment="1">
      <alignment horizontal="center" vertical="center" wrapText="1"/>
    </xf>
    <xf numFmtId="0" fontId="18" fillId="8" borderId="3" xfId="4" applyFont="1" applyFill="1" applyBorder="1" applyAlignment="1">
      <alignment horizontal="center" vertical="center" wrapText="1"/>
    </xf>
    <xf numFmtId="0" fontId="18" fillId="9" borderId="3" xfId="4" applyFont="1" applyFill="1" applyBorder="1" applyAlignment="1">
      <alignment horizontal="center" vertical="center" wrapText="1"/>
    </xf>
    <xf numFmtId="0" fontId="18" fillId="10" borderId="3" xfId="4" applyFont="1" applyFill="1" applyBorder="1" applyAlignment="1">
      <alignment horizontal="center" vertical="center" wrapText="1"/>
    </xf>
    <xf numFmtId="0" fontId="18" fillId="11" borderId="3" xfId="4" applyFont="1" applyFill="1" applyBorder="1" applyAlignment="1">
      <alignment horizontal="center" vertical="center" wrapText="1"/>
    </xf>
    <xf numFmtId="0" fontId="24" fillId="0" borderId="3" xfId="5" applyFont="1" applyFill="1" applyBorder="1" applyAlignment="1">
      <alignment horizontal="left" vertical="center" wrapText="1"/>
    </xf>
    <xf numFmtId="0" fontId="22" fillId="0" borderId="3" xfId="5" applyFont="1" applyFill="1" applyBorder="1" applyAlignment="1">
      <alignment horizontal="left" vertical="center" wrapText="1"/>
    </xf>
    <xf numFmtId="3" fontId="24" fillId="8" borderId="3" xfId="5" applyNumberFormat="1" applyFont="1" applyFill="1" applyBorder="1" applyAlignment="1">
      <alignment horizontal="left" vertical="center" wrapText="1"/>
    </xf>
    <xf numFmtId="0" fontId="24" fillId="8" borderId="3" xfId="5" applyFont="1" applyFill="1" applyBorder="1" applyAlignment="1">
      <alignment horizontal="left" vertical="center" wrapText="1"/>
    </xf>
    <xf numFmtId="0" fontId="22" fillId="0" borderId="3" xfId="5" applyFont="1" applyFill="1" applyBorder="1" applyAlignment="1">
      <alignment horizontal="left" vertical="top" wrapText="1"/>
    </xf>
    <xf numFmtId="3" fontId="24" fillId="5" borderId="3" xfId="5" applyNumberFormat="1" applyFont="1" applyFill="1" applyBorder="1" applyAlignment="1">
      <alignment horizontal="left" vertical="center" wrapText="1"/>
    </xf>
    <xf numFmtId="3" fontId="24" fillId="9" borderId="3" xfId="5" applyNumberFormat="1" applyFont="1" applyFill="1" applyBorder="1" applyAlignment="1">
      <alignment horizontal="left" vertical="center" wrapText="1"/>
    </xf>
    <xf numFmtId="3" fontId="24" fillId="10" borderId="3" xfId="5" applyNumberFormat="1" applyFont="1" applyFill="1" applyBorder="1" applyAlignment="1">
      <alignment horizontal="left" vertical="top" wrapText="1"/>
    </xf>
    <xf numFmtId="3" fontId="24" fillId="11" borderId="3" xfId="5" applyNumberFormat="1" applyFont="1" applyFill="1" applyBorder="1" applyAlignment="1">
      <alignment horizontal="left" vertical="top" wrapText="1"/>
    </xf>
    <xf numFmtId="0" fontId="6" fillId="0" borderId="3" xfId="5" applyFont="1" applyFill="1" applyBorder="1" applyAlignment="1">
      <alignment horizontal="left" vertical="center" wrapText="1"/>
    </xf>
    <xf numFmtId="0" fontId="21" fillId="0" borderId="3" xfId="5" applyFont="1" applyFill="1" applyBorder="1" applyAlignment="1">
      <alignment horizontal="left" vertical="center" wrapText="1"/>
    </xf>
    <xf numFmtId="0" fontId="24" fillId="5" borderId="3" xfId="5" applyFont="1" applyFill="1" applyBorder="1" applyAlignment="1">
      <alignment horizontal="left" vertical="center" wrapText="1"/>
    </xf>
    <xf numFmtId="3" fontId="24" fillId="10" borderId="3" xfId="5" applyNumberFormat="1" applyFont="1" applyFill="1" applyBorder="1" applyAlignment="1">
      <alignment horizontal="left" vertical="center" wrapText="1"/>
    </xf>
    <xf numFmtId="3" fontId="25" fillId="11" borderId="3" xfId="5" applyNumberFormat="1" applyFont="1" applyFill="1" applyBorder="1" applyAlignment="1">
      <alignment horizontal="left" vertical="top" wrapText="1"/>
    </xf>
    <xf numFmtId="0" fontId="21" fillId="0" borderId="3" xfId="5" applyFont="1" applyFill="1" applyBorder="1" applyAlignment="1">
      <alignment horizontal="left" vertical="top" wrapText="1"/>
    </xf>
    <xf numFmtId="3" fontId="24" fillId="12" borderId="3" xfId="4" applyNumberFormat="1" applyFont="1" applyFill="1" applyBorder="1" applyAlignment="1">
      <alignment horizontal="left" vertical="center" wrapText="1"/>
    </xf>
    <xf numFmtId="0" fontId="24" fillId="12" borderId="3" xfId="4" applyFont="1" applyFill="1" applyBorder="1" applyAlignment="1">
      <alignment horizontal="left" vertical="center" wrapText="1"/>
    </xf>
    <xf numFmtId="0" fontId="24" fillId="10" borderId="0" xfId="2" applyFont="1" applyFill="1" applyAlignment="1">
      <alignment wrapText="1"/>
    </xf>
    <xf numFmtId="0" fontId="6" fillId="11" borderId="0" xfId="2" applyFont="1" applyFill="1" applyAlignment="1">
      <alignment horizontal="left" vertical="top" wrapText="1"/>
    </xf>
    <xf numFmtId="0" fontId="24" fillId="14" borderId="3" xfId="2" applyFont="1" applyFill="1" applyBorder="1" applyAlignment="1">
      <alignment vertical="top" wrapText="1"/>
    </xf>
    <xf numFmtId="3" fontId="24" fillId="14" borderId="3" xfId="2" applyNumberFormat="1" applyFont="1" applyFill="1" applyBorder="1" applyAlignment="1">
      <alignment horizontal="left" vertical="top" wrapText="1"/>
    </xf>
    <xf numFmtId="0" fontId="24" fillId="15" borderId="3" xfId="2" applyFont="1" applyFill="1" applyBorder="1" applyAlignment="1">
      <alignment horizontal="left" vertical="top" wrapText="1"/>
    </xf>
    <xf numFmtId="3" fontId="24" fillId="18" borderId="3" xfId="5" applyNumberFormat="1" applyFont="1" applyFill="1" applyBorder="1" applyAlignment="1">
      <alignment horizontal="left" vertical="top" wrapText="1"/>
    </xf>
    <xf numFmtId="3" fontId="24" fillId="9" borderId="4" xfId="5" applyNumberFormat="1" applyFont="1" applyFill="1" applyBorder="1" applyAlignment="1">
      <alignment horizontal="center" vertical="center" wrapText="1"/>
    </xf>
    <xf numFmtId="3" fontId="24" fillId="9" borderId="6" xfId="5" applyNumberFormat="1" applyFont="1" applyFill="1" applyBorder="1" applyAlignment="1">
      <alignment horizontal="center" vertical="center" wrapText="1"/>
    </xf>
    <xf numFmtId="3" fontId="24" fillId="15" borderId="3" xfId="5" applyNumberFormat="1" applyFont="1" applyFill="1" applyBorder="1" applyAlignment="1">
      <alignment horizontal="left" vertical="top" wrapText="1"/>
    </xf>
    <xf numFmtId="0" fontId="24" fillId="0" borderId="4" xfId="5" applyFont="1" applyFill="1" applyBorder="1" applyAlignment="1">
      <alignment horizontal="center" vertical="center" wrapText="1"/>
    </xf>
    <xf numFmtId="0" fontId="24" fillId="0" borderId="6" xfId="5" applyFont="1" applyFill="1" applyBorder="1" applyAlignment="1">
      <alignment horizontal="center" vertical="center" wrapText="1"/>
    </xf>
    <xf numFmtId="0" fontId="22" fillId="0" borderId="4" xfId="5" applyFont="1" applyFill="1" applyBorder="1" applyAlignment="1">
      <alignment horizontal="left" vertical="top" wrapText="1"/>
    </xf>
    <xf numFmtId="0" fontId="22" fillId="0" borderId="6" xfId="5" applyFont="1" applyFill="1" applyBorder="1" applyAlignment="1">
      <alignment horizontal="left" vertical="top" wrapText="1"/>
    </xf>
    <xf numFmtId="3" fontId="24" fillId="5" borderId="4" xfId="5" applyNumberFormat="1" applyFont="1" applyFill="1" applyBorder="1" applyAlignment="1">
      <alignment horizontal="center" vertical="center" wrapText="1"/>
    </xf>
    <xf numFmtId="3" fontId="24" fillId="5" borderId="6" xfId="5" applyNumberFormat="1" applyFont="1" applyFill="1" applyBorder="1" applyAlignment="1">
      <alignment horizontal="center" vertical="center" wrapText="1"/>
    </xf>
    <xf numFmtId="0" fontId="24" fillId="5" borderId="4" xfId="5" applyFont="1" applyFill="1" applyBorder="1" applyAlignment="1">
      <alignment horizontal="center" vertical="center" wrapText="1"/>
    </xf>
    <xf numFmtId="0" fontId="24" fillId="5" borderId="6" xfId="5" applyFont="1" applyFill="1" applyBorder="1" applyAlignment="1">
      <alignment horizontal="center" vertical="center" wrapText="1"/>
    </xf>
    <xf numFmtId="3" fontId="24" fillId="15" borderId="3" xfId="2" applyNumberFormat="1" applyFont="1" applyFill="1" applyBorder="1" applyAlignment="1">
      <alignment horizontal="left" vertical="top" wrapText="1"/>
    </xf>
    <xf numFmtId="3" fontId="24" fillId="14" borderId="3" xfId="5" applyNumberFormat="1" applyFont="1" applyFill="1" applyBorder="1" applyAlignment="1">
      <alignment horizontal="left" vertical="top" wrapText="1"/>
    </xf>
    <xf numFmtId="3" fontId="25" fillId="18" borderId="3" xfId="5" applyNumberFormat="1" applyFont="1" applyFill="1" applyBorder="1" applyAlignment="1">
      <alignment horizontal="left" vertical="top" wrapText="1"/>
    </xf>
    <xf numFmtId="0" fontId="24" fillId="19" borderId="3" xfId="0" applyFont="1" applyFill="1" applyBorder="1" applyAlignment="1">
      <alignment horizontal="left" vertical="top" wrapText="1"/>
    </xf>
    <xf numFmtId="3" fontId="24" fillId="19" borderId="3" xfId="0" applyNumberFormat="1" applyFont="1" applyFill="1" applyBorder="1" applyAlignment="1">
      <alignment horizontal="left" vertical="top" wrapText="1"/>
    </xf>
    <xf numFmtId="3" fontId="25" fillId="19" borderId="3" xfId="5" applyNumberFormat="1" applyFont="1" applyFill="1" applyBorder="1" applyAlignment="1">
      <alignment horizontal="left" vertical="top" wrapText="1"/>
    </xf>
    <xf numFmtId="0" fontId="34" fillId="18" borderId="3" xfId="4" applyFont="1" applyFill="1" applyBorder="1" applyAlignment="1">
      <alignment horizontal="center" vertical="center" wrapText="1"/>
    </xf>
    <xf numFmtId="3" fontId="24" fillId="18" borderId="3" xfId="5" applyNumberFormat="1" applyFont="1" applyFill="1" applyBorder="1" applyAlignment="1">
      <alignment horizontal="left" vertical="center" wrapText="1"/>
    </xf>
    <xf numFmtId="0" fontId="6" fillId="18" borderId="0" xfId="0" applyFont="1" applyFill="1" applyAlignment="1">
      <alignment horizontal="left" vertical="top" wrapText="1"/>
    </xf>
    <xf numFmtId="0" fontId="8" fillId="6" borderId="0" xfId="2" applyFont="1" applyFill="1" applyAlignment="1">
      <alignment horizontal="right" vertical="top" wrapText="1"/>
    </xf>
    <xf numFmtId="0" fontId="8" fillId="6" borderId="0" xfId="2" applyFont="1" applyFill="1" applyAlignment="1">
      <alignment horizontal="right" vertical="top"/>
    </xf>
    <xf numFmtId="0" fontId="18" fillId="0" borderId="0" xfId="2" applyFont="1" applyAlignment="1">
      <alignment horizontal="center"/>
    </xf>
    <xf numFmtId="0" fontId="16" fillId="17" borderId="3" xfId="2" applyFont="1" applyFill="1" applyBorder="1" applyAlignment="1">
      <alignment horizontal="center" vertical="center" wrapText="1"/>
    </xf>
    <xf numFmtId="0" fontId="7" fillId="17" borderId="3" xfId="2" applyFont="1" applyFill="1" applyBorder="1" applyAlignment="1">
      <alignment horizontal="center" vertical="center"/>
    </xf>
    <xf numFmtId="0" fontId="10" fillId="0" borderId="3" xfId="2" applyFont="1" applyBorder="1" applyAlignment="1">
      <alignment horizontal="left" vertical="center" wrapText="1"/>
    </xf>
    <xf numFmtId="0" fontId="8" fillId="0" borderId="7" xfId="2" applyFont="1" applyBorder="1" applyAlignment="1">
      <alignment horizontal="left" vertical="top" wrapText="1"/>
    </xf>
    <xf numFmtId="0" fontId="37" fillId="3" borderId="2" xfId="0" applyFont="1" applyFill="1" applyBorder="1" applyAlignment="1">
      <alignment horizontal="left" vertical="top" wrapText="1"/>
    </xf>
    <xf numFmtId="3" fontId="37" fillId="3" borderId="1" xfId="0" applyNumberFormat="1" applyFont="1" applyFill="1" applyBorder="1" applyAlignment="1">
      <alignment horizontal="right" vertical="top"/>
    </xf>
    <xf numFmtId="164" fontId="37" fillId="3" borderId="2" xfId="0" applyNumberFormat="1" applyFont="1" applyFill="1" applyBorder="1" applyAlignment="1">
      <alignment horizontal="left" vertical="top" wrapText="1"/>
    </xf>
  </cellXfs>
  <cellStyles count="9">
    <cellStyle name="Good 2" xfId="5" xr:uid="{DC38B391-1F0B-4AE4-8575-BF565CBC302B}"/>
    <cellStyle name="Hyperlink 2" xfId="3" xr:uid="{7A5B0AF4-4EB0-4B30-A618-BB456965BFA8}"/>
    <cellStyle name="Normal" xfId="0" builtinId="0"/>
    <cellStyle name="Normal 2" xfId="1" xr:uid="{E12AE929-8573-47B2-B28E-B27AE46A5916}"/>
    <cellStyle name="Normal 2 2" xfId="2" xr:uid="{4551BCEB-FA91-44F8-9A5B-7D4E8BE72B7A}"/>
    <cellStyle name="Normal 2 2 2" xfId="4" xr:uid="{1FC80FEA-568D-4F75-85E4-BD0880D4FE0C}"/>
    <cellStyle name="Normal 3 2" xfId="8" xr:uid="{67E2824C-20D9-4F89-AF2D-E2316E8FBF3E}"/>
    <cellStyle name="Normal 6" xfId="7" xr:uid="{390035A4-1A00-4C97-8E9E-173263722760}"/>
    <cellStyle name="Normal 9" xfId="6" xr:uid="{F5303BB2-D022-498F-85B9-C6043DB078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U96"/>
  <sheetViews>
    <sheetView showGridLines="0" tabSelected="1" topLeftCell="A7" zoomScale="120" zoomScaleNormal="120" workbookViewId="0">
      <selection activeCell="E7" sqref="E7"/>
    </sheetView>
  </sheetViews>
  <sheetFormatPr defaultRowHeight="12.5" x14ac:dyDescent="0.25"/>
  <cols>
    <col min="1" max="1" width="14.26953125" customWidth="1"/>
    <col min="2" max="2" width="9" customWidth="1"/>
    <col min="3" max="3" width="6.453125" customWidth="1"/>
    <col min="4" max="4" width="17.6328125" customWidth="1"/>
    <col min="5" max="5" width="18" customWidth="1"/>
    <col min="6" max="6" width="42.26953125" customWidth="1"/>
    <col min="7" max="7" width="10.81640625" customWidth="1"/>
    <col min="8" max="8" width="9" customWidth="1"/>
    <col min="9" max="9" width="7.90625" customWidth="1"/>
    <col min="10" max="10" width="9.453125" customWidth="1"/>
    <col min="11" max="11" width="8.81640625" customWidth="1"/>
    <col min="12" max="12" width="8.453125" customWidth="1"/>
    <col min="13" max="13" width="14.26953125" customWidth="1"/>
    <col min="14" max="14" width="11.26953125" customWidth="1"/>
    <col min="15" max="15" width="11.7265625" customWidth="1"/>
    <col min="16" max="16" width="40.36328125" customWidth="1"/>
    <col min="17" max="17" width="37.81640625" customWidth="1"/>
    <col min="18" max="18" width="46.1796875" customWidth="1"/>
    <col min="19" max="19" width="46.90625" customWidth="1"/>
    <col min="20" max="20" width="46.54296875" customWidth="1"/>
    <col min="21" max="21" width="11.90625" customWidth="1"/>
  </cols>
  <sheetData>
    <row r="1" spans="1:21" ht="9" customHeight="1" x14ac:dyDescent="0.25">
      <c r="A1" s="1"/>
      <c r="S1" s="124"/>
      <c r="T1" s="124"/>
      <c r="U1" s="124"/>
    </row>
    <row r="2" spans="1:21" ht="22" x14ac:dyDescent="0.25">
      <c r="A2" s="1" t="s">
        <v>575</v>
      </c>
    </row>
    <row r="3" spans="1:21" ht="10.5" customHeight="1" x14ac:dyDescent="0.25">
      <c r="A3" s="1"/>
    </row>
    <row r="4" spans="1:21" x14ac:dyDescent="0.25">
      <c r="A4" s="119" t="s">
        <v>1440</v>
      </c>
    </row>
    <row r="5" spans="1:21" ht="30" x14ac:dyDescent="0.25">
      <c r="A5" s="4" t="s">
        <v>576</v>
      </c>
      <c r="B5" s="4" t="s">
        <v>1173</v>
      </c>
      <c r="C5" s="4" t="s">
        <v>593</v>
      </c>
      <c r="D5" s="4" t="s">
        <v>577</v>
      </c>
      <c r="E5" s="4" t="s">
        <v>578</v>
      </c>
      <c r="F5" s="4" t="s">
        <v>579</v>
      </c>
      <c r="G5" s="4" t="s">
        <v>580</v>
      </c>
      <c r="H5" s="4" t="s">
        <v>0</v>
      </c>
      <c r="I5" s="4" t="s">
        <v>581</v>
      </c>
      <c r="J5" s="4" t="s">
        <v>1</v>
      </c>
      <c r="K5" s="4" t="s">
        <v>582</v>
      </c>
      <c r="L5" s="4" t="s">
        <v>583</v>
      </c>
      <c r="M5" s="4" t="s">
        <v>584</v>
      </c>
      <c r="N5" s="4" t="s">
        <v>585</v>
      </c>
      <c r="O5" s="4" t="s">
        <v>588</v>
      </c>
      <c r="P5" s="4" t="s">
        <v>586</v>
      </c>
      <c r="Q5" s="4" t="s">
        <v>587</v>
      </c>
      <c r="R5" s="4" t="s">
        <v>589</v>
      </c>
      <c r="S5" s="4" t="s">
        <v>590</v>
      </c>
      <c r="T5" s="4" t="s">
        <v>591</v>
      </c>
      <c r="U5" s="4" t="s">
        <v>592</v>
      </c>
    </row>
    <row r="6" spans="1:21" x14ac:dyDescent="0.25">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4">
        <v>21</v>
      </c>
    </row>
    <row r="7" spans="1:21" ht="340" x14ac:dyDescent="0.25">
      <c r="A7" s="185" t="s">
        <v>2</v>
      </c>
      <c r="B7" s="185" t="s">
        <v>3</v>
      </c>
      <c r="C7" s="185" t="s">
        <v>1254</v>
      </c>
      <c r="D7" s="185" t="s">
        <v>4</v>
      </c>
      <c r="E7" s="185" t="s">
        <v>5</v>
      </c>
      <c r="F7" s="185" t="s">
        <v>6</v>
      </c>
      <c r="G7" s="185" t="s">
        <v>7</v>
      </c>
      <c r="H7" s="185" t="s">
        <v>8</v>
      </c>
      <c r="I7" s="185" t="s">
        <v>9</v>
      </c>
      <c r="J7" s="185" t="s">
        <v>10</v>
      </c>
      <c r="K7" s="185" t="s">
        <v>11</v>
      </c>
      <c r="L7" s="185">
        <v>3</v>
      </c>
      <c r="M7" s="185" t="s">
        <v>12</v>
      </c>
      <c r="N7" s="185"/>
      <c r="O7" s="186"/>
      <c r="P7" s="185" t="s">
        <v>1255</v>
      </c>
      <c r="Q7" s="185" t="s">
        <v>1256</v>
      </c>
      <c r="R7" s="185" t="s">
        <v>1257</v>
      </c>
      <c r="S7" s="185" t="s">
        <v>1258</v>
      </c>
      <c r="T7" s="185" t="s">
        <v>1259</v>
      </c>
      <c r="U7" s="187">
        <v>45291</v>
      </c>
    </row>
    <row r="8" spans="1:21" ht="70" x14ac:dyDescent="0.25">
      <c r="A8" s="185" t="s">
        <v>2</v>
      </c>
      <c r="B8" s="185" t="s">
        <v>13</v>
      </c>
      <c r="C8" s="185" t="s">
        <v>1260</v>
      </c>
      <c r="D8" s="185" t="s">
        <v>14</v>
      </c>
      <c r="E8" s="185" t="s">
        <v>15</v>
      </c>
      <c r="F8" s="185" t="s">
        <v>16</v>
      </c>
      <c r="G8" s="185" t="s">
        <v>7</v>
      </c>
      <c r="H8" s="185" t="s">
        <v>18</v>
      </c>
      <c r="I8" s="185" t="s">
        <v>19</v>
      </c>
      <c r="J8" s="185" t="s">
        <v>20</v>
      </c>
      <c r="K8" s="185" t="s">
        <v>21</v>
      </c>
      <c r="L8" s="185">
        <v>4</v>
      </c>
      <c r="M8" s="185"/>
      <c r="N8" s="185">
        <v>40097400</v>
      </c>
      <c r="O8" s="186">
        <v>103587.55</v>
      </c>
      <c r="P8" s="185"/>
      <c r="Q8" s="185"/>
      <c r="R8" s="185" t="s">
        <v>1261</v>
      </c>
      <c r="S8" s="185" t="s">
        <v>1262</v>
      </c>
      <c r="T8" s="185" t="s">
        <v>1261</v>
      </c>
      <c r="U8" s="187">
        <v>45565</v>
      </c>
    </row>
    <row r="9" spans="1:21" ht="70" x14ac:dyDescent="0.25">
      <c r="A9" s="185" t="s">
        <v>2</v>
      </c>
      <c r="B9" s="185" t="s">
        <v>22</v>
      </c>
      <c r="C9" s="185" t="s">
        <v>1263</v>
      </c>
      <c r="D9" s="185" t="s">
        <v>23</v>
      </c>
      <c r="E9" s="185" t="s">
        <v>24</v>
      </c>
      <c r="F9" s="185" t="s">
        <v>25</v>
      </c>
      <c r="G9" s="185" t="s">
        <v>17</v>
      </c>
      <c r="H9" s="185" t="s">
        <v>18</v>
      </c>
      <c r="I9" s="185" t="s">
        <v>19</v>
      </c>
      <c r="J9" s="185" t="s">
        <v>20</v>
      </c>
      <c r="K9" s="185" t="s">
        <v>26</v>
      </c>
      <c r="L9" s="185">
        <v>4</v>
      </c>
      <c r="M9" s="185"/>
      <c r="N9" s="185">
        <v>108000000</v>
      </c>
      <c r="O9" s="186">
        <v>27850572.48</v>
      </c>
      <c r="P9" s="185"/>
      <c r="Q9" s="185"/>
      <c r="R9" s="185" t="s">
        <v>1120</v>
      </c>
      <c r="S9" s="185" t="s">
        <v>1121</v>
      </c>
      <c r="T9" s="185" t="s">
        <v>1120</v>
      </c>
      <c r="U9" s="187">
        <v>45657</v>
      </c>
    </row>
    <row r="10" spans="1:21" ht="90" x14ac:dyDescent="0.25">
      <c r="A10" s="185" t="s">
        <v>2</v>
      </c>
      <c r="B10" s="185" t="s">
        <v>27</v>
      </c>
      <c r="C10" s="185" t="s">
        <v>1264</v>
      </c>
      <c r="D10" s="185" t="s">
        <v>28</v>
      </c>
      <c r="E10" s="185" t="s">
        <v>29</v>
      </c>
      <c r="F10" s="185" t="s">
        <v>30</v>
      </c>
      <c r="G10" s="185" t="s">
        <v>17</v>
      </c>
      <c r="H10" s="185" t="s">
        <v>31</v>
      </c>
      <c r="I10" s="185" t="s">
        <v>19</v>
      </c>
      <c r="J10" s="185" t="s">
        <v>20</v>
      </c>
      <c r="K10" s="185" t="s">
        <v>26</v>
      </c>
      <c r="L10" s="185">
        <v>4</v>
      </c>
      <c r="M10" s="185"/>
      <c r="N10" s="185">
        <v>27838800</v>
      </c>
      <c r="O10" s="186">
        <v>27193565.800000001</v>
      </c>
      <c r="P10" s="185"/>
      <c r="Q10" s="185"/>
      <c r="R10" s="185" t="s">
        <v>1265</v>
      </c>
      <c r="S10" s="185" t="s">
        <v>1266</v>
      </c>
      <c r="T10" s="185"/>
      <c r="U10" s="187">
        <v>45657</v>
      </c>
    </row>
    <row r="11" spans="1:21" ht="60" x14ac:dyDescent="0.25">
      <c r="A11" s="185" t="s">
        <v>2</v>
      </c>
      <c r="B11" s="185" t="s">
        <v>32</v>
      </c>
      <c r="C11" s="185" t="s">
        <v>1267</v>
      </c>
      <c r="D11" s="185" t="s">
        <v>33</v>
      </c>
      <c r="E11" s="185" t="s">
        <v>34</v>
      </c>
      <c r="F11" s="185" t="s">
        <v>35</v>
      </c>
      <c r="G11" s="185" t="s">
        <v>7</v>
      </c>
      <c r="H11" s="185" t="s">
        <v>18</v>
      </c>
      <c r="I11" s="185" t="s">
        <v>19</v>
      </c>
      <c r="J11" s="185" t="s">
        <v>20</v>
      </c>
      <c r="K11" s="185" t="s">
        <v>21</v>
      </c>
      <c r="L11" s="185">
        <v>4</v>
      </c>
      <c r="M11" s="185"/>
      <c r="N11" s="185">
        <v>16769200</v>
      </c>
      <c r="O11" s="186">
        <v>2547031.91</v>
      </c>
      <c r="P11" s="185"/>
      <c r="Q11" s="185"/>
      <c r="R11" s="185" t="s">
        <v>1268</v>
      </c>
      <c r="S11" s="185" t="s">
        <v>1269</v>
      </c>
      <c r="T11" s="185" t="s">
        <v>1268</v>
      </c>
      <c r="U11" s="187">
        <v>45565</v>
      </c>
    </row>
    <row r="12" spans="1:21" ht="50" x14ac:dyDescent="0.25">
      <c r="A12" s="185" t="s">
        <v>2</v>
      </c>
      <c r="B12" s="185" t="s">
        <v>36</v>
      </c>
      <c r="C12" s="185" t="s">
        <v>1270</v>
      </c>
      <c r="D12" s="185" t="s">
        <v>37</v>
      </c>
      <c r="E12" s="185" t="s">
        <v>38</v>
      </c>
      <c r="F12" s="185" t="s">
        <v>39</v>
      </c>
      <c r="G12" s="185" t="s">
        <v>40</v>
      </c>
      <c r="H12" s="185" t="s">
        <v>18</v>
      </c>
      <c r="I12" s="185" t="s">
        <v>19</v>
      </c>
      <c r="J12" s="185" t="s">
        <v>20</v>
      </c>
      <c r="K12" s="185" t="s">
        <v>41</v>
      </c>
      <c r="L12" s="185">
        <v>3</v>
      </c>
      <c r="M12" s="185"/>
      <c r="N12" s="185">
        <v>80000000</v>
      </c>
      <c r="O12" s="186">
        <v>80000000</v>
      </c>
      <c r="P12" s="185"/>
      <c r="Q12" s="185"/>
      <c r="R12" s="185" t="s">
        <v>42</v>
      </c>
      <c r="S12" s="185" t="s">
        <v>43</v>
      </c>
      <c r="T12" s="185" t="s">
        <v>44</v>
      </c>
      <c r="U12" s="187">
        <v>45012</v>
      </c>
    </row>
    <row r="13" spans="1:21" ht="130" x14ac:dyDescent="0.25">
      <c r="A13" s="185" t="s">
        <v>2</v>
      </c>
      <c r="B13" s="185" t="s">
        <v>36</v>
      </c>
      <c r="C13" s="185" t="s">
        <v>1271</v>
      </c>
      <c r="D13" s="185" t="s">
        <v>45</v>
      </c>
      <c r="E13" s="185" t="s">
        <v>46</v>
      </c>
      <c r="F13" s="185" t="s">
        <v>47</v>
      </c>
      <c r="G13" s="185" t="s">
        <v>7</v>
      </c>
      <c r="H13" s="185" t="s">
        <v>18</v>
      </c>
      <c r="I13" s="185" t="s">
        <v>9</v>
      </c>
      <c r="J13" s="185" t="s">
        <v>10</v>
      </c>
      <c r="K13" s="185" t="s">
        <v>48</v>
      </c>
      <c r="L13" s="185">
        <v>4</v>
      </c>
      <c r="M13" s="185" t="s">
        <v>49</v>
      </c>
      <c r="N13" s="185"/>
      <c r="O13" s="186"/>
      <c r="P13" s="185" t="s">
        <v>1272</v>
      </c>
      <c r="Q13" s="185" t="s">
        <v>1273</v>
      </c>
      <c r="R13" s="185" t="s">
        <v>1122</v>
      </c>
      <c r="S13" s="185" t="s">
        <v>1123</v>
      </c>
      <c r="T13" s="185" t="s">
        <v>1122</v>
      </c>
      <c r="U13" s="187">
        <v>45473</v>
      </c>
    </row>
    <row r="14" spans="1:21" ht="80" x14ac:dyDescent="0.25">
      <c r="A14" s="185" t="s">
        <v>2</v>
      </c>
      <c r="B14" s="185" t="s">
        <v>50</v>
      </c>
      <c r="C14" s="185" t="s">
        <v>1274</v>
      </c>
      <c r="D14" s="185" t="s">
        <v>51</v>
      </c>
      <c r="E14" s="185" t="s">
        <v>52</v>
      </c>
      <c r="F14" s="185" t="s">
        <v>53</v>
      </c>
      <c r="G14" s="185" t="s">
        <v>17</v>
      </c>
      <c r="H14" s="185" t="s">
        <v>54</v>
      </c>
      <c r="I14" s="185" t="s">
        <v>19</v>
      </c>
      <c r="J14" s="185" t="s">
        <v>55</v>
      </c>
      <c r="K14" s="185" t="s">
        <v>56</v>
      </c>
      <c r="L14" s="185">
        <v>5</v>
      </c>
      <c r="M14" s="185"/>
      <c r="N14" s="185">
        <v>2635.3</v>
      </c>
      <c r="O14" s="186">
        <v>2042</v>
      </c>
      <c r="P14" s="185"/>
      <c r="Q14" s="185"/>
      <c r="R14" s="185" t="s">
        <v>57</v>
      </c>
      <c r="S14" s="185" t="s">
        <v>58</v>
      </c>
      <c r="T14" s="185"/>
      <c r="U14" s="187">
        <v>45747</v>
      </c>
    </row>
    <row r="15" spans="1:21" ht="90" x14ac:dyDescent="0.25">
      <c r="A15" s="185" t="s">
        <v>2</v>
      </c>
      <c r="B15" s="185" t="s">
        <v>59</v>
      </c>
      <c r="C15" s="185" t="s">
        <v>1275</v>
      </c>
      <c r="D15" s="185" t="s">
        <v>60</v>
      </c>
      <c r="E15" s="185" t="s">
        <v>61</v>
      </c>
      <c r="F15" s="185" t="s">
        <v>1124</v>
      </c>
      <c r="G15" s="185" t="s">
        <v>17</v>
      </c>
      <c r="H15" s="185" t="s">
        <v>62</v>
      </c>
      <c r="I15" s="185" t="s">
        <v>9</v>
      </c>
      <c r="J15" s="185" t="s">
        <v>63</v>
      </c>
      <c r="K15" s="185" t="s">
        <v>26</v>
      </c>
      <c r="L15" s="185">
        <v>4</v>
      </c>
      <c r="M15" s="185" t="s">
        <v>64</v>
      </c>
      <c r="N15" s="185"/>
      <c r="O15" s="186"/>
      <c r="P15" s="185" t="s">
        <v>1125</v>
      </c>
      <c r="Q15" s="185" t="s">
        <v>1126</v>
      </c>
      <c r="R15" s="185" t="s">
        <v>65</v>
      </c>
      <c r="S15" s="185" t="s">
        <v>66</v>
      </c>
      <c r="T15" s="185"/>
      <c r="U15" s="187">
        <v>45657</v>
      </c>
    </row>
    <row r="16" spans="1:21" ht="100" x14ac:dyDescent="0.25">
      <c r="A16" s="185" t="s">
        <v>67</v>
      </c>
      <c r="B16" s="185" t="s">
        <v>68</v>
      </c>
      <c r="C16" s="185" t="s">
        <v>1276</v>
      </c>
      <c r="D16" s="185" t="s">
        <v>69</v>
      </c>
      <c r="E16" s="185" t="s">
        <v>70</v>
      </c>
      <c r="F16" s="185" t="s">
        <v>71</v>
      </c>
      <c r="G16" s="185" t="s">
        <v>40</v>
      </c>
      <c r="H16" s="185" t="s">
        <v>31</v>
      </c>
      <c r="I16" s="185" t="s">
        <v>19</v>
      </c>
      <c r="J16" s="185" t="s">
        <v>72</v>
      </c>
      <c r="K16" s="185" t="s">
        <v>73</v>
      </c>
      <c r="L16" s="185">
        <v>3</v>
      </c>
      <c r="M16" s="185"/>
      <c r="N16" s="185">
        <v>11</v>
      </c>
      <c r="O16" s="186">
        <v>11</v>
      </c>
      <c r="P16" s="185"/>
      <c r="Q16" s="185"/>
      <c r="R16" s="185" t="s">
        <v>74</v>
      </c>
      <c r="S16" s="185" t="s">
        <v>75</v>
      </c>
      <c r="T16" s="185" t="s">
        <v>76</v>
      </c>
      <c r="U16" s="187">
        <v>45199</v>
      </c>
    </row>
    <row r="17" spans="1:21" ht="140" x14ac:dyDescent="0.25">
      <c r="A17" s="185" t="s">
        <v>67</v>
      </c>
      <c r="B17" s="185" t="s">
        <v>77</v>
      </c>
      <c r="C17" s="185" t="s">
        <v>1277</v>
      </c>
      <c r="D17" s="185" t="s">
        <v>78</v>
      </c>
      <c r="E17" s="185" t="s">
        <v>79</v>
      </c>
      <c r="F17" s="185" t="s">
        <v>80</v>
      </c>
      <c r="G17" s="185" t="s">
        <v>40</v>
      </c>
      <c r="H17" s="185" t="s">
        <v>31</v>
      </c>
      <c r="I17" s="185" t="s">
        <v>19</v>
      </c>
      <c r="J17" s="185" t="s">
        <v>72</v>
      </c>
      <c r="K17" s="185" t="s">
        <v>41</v>
      </c>
      <c r="L17" s="185">
        <v>3</v>
      </c>
      <c r="M17" s="185"/>
      <c r="N17" s="185">
        <v>15</v>
      </c>
      <c r="O17" s="186">
        <v>15</v>
      </c>
      <c r="P17" s="185"/>
      <c r="Q17" s="185"/>
      <c r="R17" s="185" t="s">
        <v>81</v>
      </c>
      <c r="S17" s="185" t="s">
        <v>82</v>
      </c>
      <c r="T17" s="185" t="s">
        <v>83</v>
      </c>
      <c r="U17" s="187">
        <v>45335</v>
      </c>
    </row>
    <row r="18" spans="1:21" ht="80" x14ac:dyDescent="0.25">
      <c r="A18" s="185" t="s">
        <v>67</v>
      </c>
      <c r="B18" s="185" t="s">
        <v>77</v>
      </c>
      <c r="C18" s="185" t="s">
        <v>1278</v>
      </c>
      <c r="D18" s="185" t="s">
        <v>84</v>
      </c>
      <c r="E18" s="185" t="s">
        <v>85</v>
      </c>
      <c r="F18" s="185" t="s">
        <v>86</v>
      </c>
      <c r="G18" s="185" t="s">
        <v>40</v>
      </c>
      <c r="H18" s="185" t="s">
        <v>31</v>
      </c>
      <c r="I18" s="185" t="s">
        <v>19</v>
      </c>
      <c r="J18" s="185" t="s">
        <v>72</v>
      </c>
      <c r="K18" s="185" t="s">
        <v>73</v>
      </c>
      <c r="L18" s="185">
        <v>3</v>
      </c>
      <c r="M18" s="185"/>
      <c r="N18" s="185">
        <v>15</v>
      </c>
      <c r="O18" s="186">
        <v>18</v>
      </c>
      <c r="P18" s="185"/>
      <c r="Q18" s="185"/>
      <c r="R18" s="185" t="s">
        <v>87</v>
      </c>
      <c r="S18" s="185" t="s">
        <v>88</v>
      </c>
      <c r="T18" s="185" t="s">
        <v>89</v>
      </c>
      <c r="U18" s="187">
        <v>45282</v>
      </c>
    </row>
    <row r="19" spans="1:21" ht="90" x14ac:dyDescent="0.25">
      <c r="A19" s="185" t="s">
        <v>67</v>
      </c>
      <c r="B19" s="185" t="s">
        <v>90</v>
      </c>
      <c r="C19" s="185" t="s">
        <v>1279</v>
      </c>
      <c r="D19" s="185" t="s">
        <v>91</v>
      </c>
      <c r="E19" s="185" t="s">
        <v>92</v>
      </c>
      <c r="F19" s="185" t="s">
        <v>93</v>
      </c>
      <c r="G19" s="185" t="s">
        <v>17</v>
      </c>
      <c r="H19" s="185" t="s">
        <v>31</v>
      </c>
      <c r="I19" s="185" t="s">
        <v>19</v>
      </c>
      <c r="J19" s="185" t="s">
        <v>72</v>
      </c>
      <c r="K19" s="185" t="s">
        <v>26</v>
      </c>
      <c r="L19" s="185">
        <v>4</v>
      </c>
      <c r="M19" s="185"/>
      <c r="N19" s="185">
        <v>4</v>
      </c>
      <c r="O19" s="186"/>
      <c r="P19" s="185"/>
      <c r="Q19" s="185"/>
      <c r="R19" s="185" t="s">
        <v>94</v>
      </c>
      <c r="S19" s="185" t="s">
        <v>95</v>
      </c>
      <c r="T19" s="185"/>
      <c r="U19" s="187">
        <v>45657</v>
      </c>
    </row>
    <row r="20" spans="1:21" ht="130" x14ac:dyDescent="0.25">
      <c r="A20" s="185" t="s">
        <v>67</v>
      </c>
      <c r="B20" s="185" t="s">
        <v>96</v>
      </c>
      <c r="C20" s="185" t="s">
        <v>1280</v>
      </c>
      <c r="D20" s="185" t="s">
        <v>97</v>
      </c>
      <c r="E20" s="185" t="s">
        <v>98</v>
      </c>
      <c r="F20" s="185" t="s">
        <v>99</v>
      </c>
      <c r="G20" s="185" t="s">
        <v>40</v>
      </c>
      <c r="H20" s="185" t="s">
        <v>31</v>
      </c>
      <c r="I20" s="185" t="s">
        <v>9</v>
      </c>
      <c r="J20" s="185" t="s">
        <v>10</v>
      </c>
      <c r="K20" s="185" t="s">
        <v>11</v>
      </c>
      <c r="L20" s="185">
        <v>3</v>
      </c>
      <c r="M20" s="185" t="s">
        <v>100</v>
      </c>
      <c r="N20" s="185"/>
      <c r="O20" s="186"/>
      <c r="P20" s="185" t="s">
        <v>101</v>
      </c>
      <c r="Q20" s="185" t="s">
        <v>102</v>
      </c>
      <c r="R20" s="185" t="s">
        <v>103</v>
      </c>
      <c r="S20" s="185" t="s">
        <v>104</v>
      </c>
      <c r="T20" s="185" t="s">
        <v>105</v>
      </c>
      <c r="U20" s="187">
        <v>45233</v>
      </c>
    </row>
    <row r="21" spans="1:21" ht="140" x14ac:dyDescent="0.25">
      <c r="A21" s="185" t="s">
        <v>67</v>
      </c>
      <c r="B21" s="185" t="s">
        <v>106</v>
      </c>
      <c r="C21" s="185" t="s">
        <v>1281</v>
      </c>
      <c r="D21" s="185" t="s">
        <v>107</v>
      </c>
      <c r="E21" s="185" t="s">
        <v>108</v>
      </c>
      <c r="F21" s="185" t="s">
        <v>109</v>
      </c>
      <c r="G21" s="185" t="s">
        <v>7</v>
      </c>
      <c r="H21" s="185" t="s">
        <v>18</v>
      </c>
      <c r="I21" s="185" t="s">
        <v>19</v>
      </c>
      <c r="J21" s="185" t="s">
        <v>110</v>
      </c>
      <c r="K21" s="185" t="s">
        <v>48</v>
      </c>
      <c r="L21" s="185">
        <v>4</v>
      </c>
      <c r="M21" s="185"/>
      <c r="N21" s="185">
        <v>50</v>
      </c>
      <c r="O21" s="186">
        <v>31</v>
      </c>
      <c r="P21" s="185"/>
      <c r="Q21" s="185"/>
      <c r="R21" s="185" t="s">
        <v>1282</v>
      </c>
      <c r="S21" s="185" t="s">
        <v>1283</v>
      </c>
      <c r="T21" s="185" t="s">
        <v>1282</v>
      </c>
      <c r="U21" s="187">
        <v>45473</v>
      </c>
    </row>
    <row r="22" spans="1:21" ht="90" x14ac:dyDescent="0.25">
      <c r="A22" s="185" t="s">
        <v>67</v>
      </c>
      <c r="B22" s="185" t="s">
        <v>111</v>
      </c>
      <c r="C22" s="185" t="s">
        <v>1284</v>
      </c>
      <c r="D22" s="185" t="s">
        <v>112</v>
      </c>
      <c r="E22" s="185" t="s">
        <v>113</v>
      </c>
      <c r="F22" s="185" t="s">
        <v>114</v>
      </c>
      <c r="G22" s="185" t="s">
        <v>40</v>
      </c>
      <c r="H22" s="185" t="s">
        <v>18</v>
      </c>
      <c r="I22" s="185" t="s">
        <v>19</v>
      </c>
      <c r="J22" s="185" t="s">
        <v>115</v>
      </c>
      <c r="K22" s="185" t="s">
        <v>48</v>
      </c>
      <c r="L22" s="185">
        <v>4</v>
      </c>
      <c r="M22" s="185"/>
      <c r="N22" s="185">
        <v>80</v>
      </c>
      <c r="O22" s="186"/>
      <c r="P22" s="185"/>
      <c r="Q22" s="185"/>
      <c r="R22" s="185" t="s">
        <v>1285</v>
      </c>
      <c r="S22" s="185" t="s">
        <v>1286</v>
      </c>
      <c r="T22" s="185" t="s">
        <v>1285</v>
      </c>
      <c r="U22" s="187">
        <v>45473</v>
      </c>
    </row>
    <row r="23" spans="1:21" ht="140" x14ac:dyDescent="0.25">
      <c r="A23" s="185" t="s">
        <v>67</v>
      </c>
      <c r="B23" s="185" t="s">
        <v>116</v>
      </c>
      <c r="C23" s="185" t="s">
        <v>1287</v>
      </c>
      <c r="D23" s="185" t="s">
        <v>117</v>
      </c>
      <c r="E23" s="185" t="s">
        <v>118</v>
      </c>
      <c r="F23" s="185" t="s">
        <v>119</v>
      </c>
      <c r="G23" s="185" t="s">
        <v>7</v>
      </c>
      <c r="H23" s="185" t="s">
        <v>18</v>
      </c>
      <c r="I23" s="185" t="s">
        <v>19</v>
      </c>
      <c r="J23" s="185" t="s">
        <v>120</v>
      </c>
      <c r="K23" s="185" t="s">
        <v>48</v>
      </c>
      <c r="L23" s="185">
        <v>4</v>
      </c>
      <c r="M23" s="185"/>
      <c r="N23" s="185">
        <v>14</v>
      </c>
      <c r="O23" s="186">
        <v>2</v>
      </c>
      <c r="P23" s="185"/>
      <c r="Q23" s="185"/>
      <c r="R23" s="185" t="s">
        <v>121</v>
      </c>
      <c r="S23" s="185" t="s">
        <v>122</v>
      </c>
      <c r="T23" s="185" t="s">
        <v>123</v>
      </c>
      <c r="U23" s="187">
        <v>45473</v>
      </c>
    </row>
    <row r="24" spans="1:21" ht="90" x14ac:dyDescent="0.25">
      <c r="A24" s="185" t="s">
        <v>67</v>
      </c>
      <c r="B24" s="185" t="s">
        <v>124</v>
      </c>
      <c r="C24" s="185" t="s">
        <v>1288</v>
      </c>
      <c r="D24" s="185" t="s">
        <v>125</v>
      </c>
      <c r="E24" s="185" t="s">
        <v>126</v>
      </c>
      <c r="F24" s="185" t="s">
        <v>127</v>
      </c>
      <c r="G24" s="185" t="s">
        <v>7</v>
      </c>
      <c r="H24" s="185" t="s">
        <v>18</v>
      </c>
      <c r="I24" s="185" t="s">
        <v>19</v>
      </c>
      <c r="J24" s="185" t="s">
        <v>120</v>
      </c>
      <c r="K24" s="185" t="s">
        <v>48</v>
      </c>
      <c r="L24" s="185">
        <v>4</v>
      </c>
      <c r="M24" s="185"/>
      <c r="N24" s="185">
        <v>51</v>
      </c>
      <c r="O24" s="186">
        <v>19</v>
      </c>
      <c r="P24" s="185"/>
      <c r="Q24" s="185"/>
      <c r="R24" s="185" t="s">
        <v>1188</v>
      </c>
      <c r="S24" s="185" t="s">
        <v>1189</v>
      </c>
      <c r="T24" s="185" t="s">
        <v>1190</v>
      </c>
      <c r="U24" s="187">
        <v>45473</v>
      </c>
    </row>
    <row r="25" spans="1:21" ht="20" x14ac:dyDescent="0.25">
      <c r="A25" s="185" t="s">
        <v>67</v>
      </c>
      <c r="B25" s="185" t="s">
        <v>1191</v>
      </c>
      <c r="C25" s="185" t="s">
        <v>1289</v>
      </c>
      <c r="D25" s="185" t="s">
        <v>1192</v>
      </c>
      <c r="E25" s="185" t="s">
        <v>1193</v>
      </c>
      <c r="F25" s="185" t="s">
        <v>1194</v>
      </c>
      <c r="G25" s="185" t="s">
        <v>17</v>
      </c>
      <c r="H25" s="185" t="s">
        <v>1195</v>
      </c>
      <c r="I25" s="185" t="s">
        <v>19</v>
      </c>
      <c r="J25" s="185" t="s">
        <v>72</v>
      </c>
      <c r="K25" s="185" t="s">
        <v>1196</v>
      </c>
      <c r="L25" s="185">
        <v>5</v>
      </c>
      <c r="M25" s="185"/>
      <c r="N25" s="185">
        <v>3</v>
      </c>
      <c r="O25" s="186"/>
      <c r="P25" s="185"/>
      <c r="Q25" s="185"/>
      <c r="R25" s="185" t="s">
        <v>1290</v>
      </c>
      <c r="S25" s="185" t="s">
        <v>1291</v>
      </c>
      <c r="T25" s="185"/>
      <c r="U25" s="187">
        <v>45838</v>
      </c>
    </row>
    <row r="26" spans="1:21" ht="300" x14ac:dyDescent="0.25">
      <c r="A26" s="185" t="s">
        <v>67</v>
      </c>
      <c r="B26" s="185" t="s">
        <v>128</v>
      </c>
      <c r="C26" s="185" t="s">
        <v>1292</v>
      </c>
      <c r="D26" s="185" t="s">
        <v>129</v>
      </c>
      <c r="E26" s="185" t="s">
        <v>130</v>
      </c>
      <c r="F26" s="185" t="s">
        <v>131</v>
      </c>
      <c r="G26" s="185" t="s">
        <v>7</v>
      </c>
      <c r="H26" s="185" t="s">
        <v>132</v>
      </c>
      <c r="I26" s="185" t="s">
        <v>9</v>
      </c>
      <c r="J26" s="185" t="s">
        <v>10</v>
      </c>
      <c r="K26" s="185" t="s">
        <v>21</v>
      </c>
      <c r="L26" s="185">
        <v>4</v>
      </c>
      <c r="M26" s="185" t="s">
        <v>133</v>
      </c>
      <c r="N26" s="185"/>
      <c r="O26" s="186"/>
      <c r="P26" s="185" t="s">
        <v>1293</v>
      </c>
      <c r="Q26" s="185" t="s">
        <v>1294</v>
      </c>
      <c r="R26" s="185" t="s">
        <v>1295</v>
      </c>
      <c r="S26" s="185" t="s">
        <v>1296</v>
      </c>
      <c r="T26" s="185" t="s">
        <v>1297</v>
      </c>
      <c r="U26" s="187">
        <v>45565</v>
      </c>
    </row>
    <row r="27" spans="1:21" ht="409.5" x14ac:dyDescent="0.25">
      <c r="A27" s="185" t="s">
        <v>67</v>
      </c>
      <c r="B27" s="185" t="s">
        <v>128</v>
      </c>
      <c r="C27" s="185" t="s">
        <v>1298</v>
      </c>
      <c r="D27" s="185" t="s">
        <v>134</v>
      </c>
      <c r="E27" s="185" t="s">
        <v>135</v>
      </c>
      <c r="F27" s="185" t="s">
        <v>136</v>
      </c>
      <c r="G27" s="185" t="s">
        <v>40</v>
      </c>
      <c r="H27" s="185" t="s">
        <v>132</v>
      </c>
      <c r="I27" s="185" t="s">
        <v>9</v>
      </c>
      <c r="J27" s="185" t="s">
        <v>10</v>
      </c>
      <c r="K27" s="185" t="s">
        <v>11</v>
      </c>
      <c r="L27" s="185">
        <v>3</v>
      </c>
      <c r="M27" s="185" t="s">
        <v>133</v>
      </c>
      <c r="N27" s="185"/>
      <c r="O27" s="186"/>
      <c r="P27" s="185" t="s">
        <v>137</v>
      </c>
      <c r="Q27" s="185" t="s">
        <v>138</v>
      </c>
      <c r="R27" s="185" t="s">
        <v>139</v>
      </c>
      <c r="S27" s="185" t="s">
        <v>140</v>
      </c>
      <c r="T27" s="185" t="s">
        <v>141</v>
      </c>
      <c r="U27" s="187">
        <v>45496</v>
      </c>
    </row>
    <row r="28" spans="1:21" ht="140" x14ac:dyDescent="0.25">
      <c r="A28" s="185" t="s">
        <v>67</v>
      </c>
      <c r="B28" s="185" t="s">
        <v>142</v>
      </c>
      <c r="C28" s="185" t="s">
        <v>1299</v>
      </c>
      <c r="D28" s="185" t="s">
        <v>143</v>
      </c>
      <c r="E28" s="185" t="s">
        <v>144</v>
      </c>
      <c r="F28" s="185" t="s">
        <v>145</v>
      </c>
      <c r="G28" s="185" t="s">
        <v>7</v>
      </c>
      <c r="H28" s="185" t="s">
        <v>18</v>
      </c>
      <c r="I28" s="185" t="s">
        <v>19</v>
      </c>
      <c r="J28" s="185" t="s">
        <v>72</v>
      </c>
      <c r="K28" s="185" t="s">
        <v>48</v>
      </c>
      <c r="L28" s="185">
        <v>4</v>
      </c>
      <c r="M28" s="185"/>
      <c r="N28" s="185">
        <v>1080</v>
      </c>
      <c r="O28" s="186"/>
      <c r="P28" s="185"/>
      <c r="Q28" s="185"/>
      <c r="R28" s="185" t="s">
        <v>1127</v>
      </c>
      <c r="S28" s="185" t="s">
        <v>1128</v>
      </c>
      <c r="T28" s="185" t="s">
        <v>1129</v>
      </c>
      <c r="U28" s="187">
        <v>45473</v>
      </c>
    </row>
    <row r="29" spans="1:21" ht="40" x14ac:dyDescent="0.25">
      <c r="A29" s="185" t="s">
        <v>67</v>
      </c>
      <c r="B29" s="185" t="s">
        <v>146</v>
      </c>
      <c r="C29" s="185" t="s">
        <v>1300</v>
      </c>
      <c r="D29" s="185" t="s">
        <v>147</v>
      </c>
      <c r="E29" s="185" t="s">
        <v>148</v>
      </c>
      <c r="F29" s="185" t="s">
        <v>148</v>
      </c>
      <c r="G29" s="185" t="s">
        <v>17</v>
      </c>
      <c r="H29" s="185" t="s">
        <v>132</v>
      </c>
      <c r="I29" s="185" t="s">
        <v>19</v>
      </c>
      <c r="J29" s="185" t="s">
        <v>72</v>
      </c>
      <c r="K29" s="185" t="s">
        <v>26</v>
      </c>
      <c r="L29" s="185">
        <v>4</v>
      </c>
      <c r="M29" s="185"/>
      <c r="N29" s="185">
        <v>1000</v>
      </c>
      <c r="O29" s="186"/>
      <c r="P29" s="185"/>
      <c r="Q29" s="185"/>
      <c r="R29" s="185" t="s">
        <v>149</v>
      </c>
      <c r="S29" s="185" t="s">
        <v>150</v>
      </c>
      <c r="T29" s="185"/>
      <c r="U29" s="187">
        <v>45657</v>
      </c>
    </row>
    <row r="30" spans="1:21" ht="390" x14ac:dyDescent="0.25">
      <c r="A30" s="185" t="s">
        <v>67</v>
      </c>
      <c r="B30" s="185" t="s">
        <v>151</v>
      </c>
      <c r="C30" s="185" t="s">
        <v>1301</v>
      </c>
      <c r="D30" s="185" t="s">
        <v>152</v>
      </c>
      <c r="E30" s="185" t="s">
        <v>153</v>
      </c>
      <c r="F30" s="185" t="s">
        <v>154</v>
      </c>
      <c r="G30" s="185" t="s">
        <v>518</v>
      </c>
      <c r="H30" s="185" t="s">
        <v>132</v>
      </c>
      <c r="I30" s="185" t="s">
        <v>19</v>
      </c>
      <c r="J30" s="185" t="s">
        <v>72</v>
      </c>
      <c r="K30" s="185" t="s">
        <v>26</v>
      </c>
      <c r="L30" s="185">
        <v>4</v>
      </c>
      <c r="M30" s="185"/>
      <c r="N30" s="185">
        <v>15000</v>
      </c>
      <c r="O30" s="186"/>
      <c r="P30" s="185"/>
      <c r="Q30" s="185"/>
      <c r="R30" s="185" t="s">
        <v>1130</v>
      </c>
      <c r="S30" s="185" t="s">
        <v>1131</v>
      </c>
      <c r="T30" s="185" t="s">
        <v>155</v>
      </c>
      <c r="U30" s="187">
        <v>45657</v>
      </c>
    </row>
    <row r="31" spans="1:21" ht="100" x14ac:dyDescent="0.25">
      <c r="A31" s="185" t="s">
        <v>67</v>
      </c>
      <c r="B31" s="185" t="s">
        <v>156</v>
      </c>
      <c r="C31" s="185" t="s">
        <v>1302</v>
      </c>
      <c r="D31" s="185" t="s">
        <v>157</v>
      </c>
      <c r="E31" s="185" t="s">
        <v>158</v>
      </c>
      <c r="F31" s="185" t="s">
        <v>159</v>
      </c>
      <c r="G31" s="185" t="s">
        <v>40</v>
      </c>
      <c r="H31" s="185" t="s">
        <v>31</v>
      </c>
      <c r="I31" s="185" t="s">
        <v>9</v>
      </c>
      <c r="J31" s="185" t="s">
        <v>10</v>
      </c>
      <c r="K31" s="185" t="s">
        <v>160</v>
      </c>
      <c r="L31" s="185">
        <v>3</v>
      </c>
      <c r="M31" s="185"/>
      <c r="N31" s="185">
        <v>0</v>
      </c>
      <c r="O31" s="186">
        <v>1</v>
      </c>
      <c r="P31" s="185"/>
      <c r="Q31" s="185"/>
      <c r="R31" s="185" t="s">
        <v>1132</v>
      </c>
      <c r="S31" s="185" t="s">
        <v>1133</v>
      </c>
      <c r="T31" s="185" t="s">
        <v>1134</v>
      </c>
      <c r="U31" s="187">
        <v>45504</v>
      </c>
    </row>
    <row r="32" spans="1:21" ht="250" x14ac:dyDescent="0.25">
      <c r="A32" s="185" t="s">
        <v>67</v>
      </c>
      <c r="B32" s="185" t="s">
        <v>156</v>
      </c>
      <c r="C32" s="185" t="s">
        <v>1303</v>
      </c>
      <c r="D32" s="185" t="s">
        <v>161</v>
      </c>
      <c r="E32" s="185" t="s">
        <v>162</v>
      </c>
      <c r="F32" s="185" t="s">
        <v>163</v>
      </c>
      <c r="G32" s="185" t="s">
        <v>17</v>
      </c>
      <c r="H32" s="185" t="s">
        <v>31</v>
      </c>
      <c r="I32" s="185" t="s">
        <v>19</v>
      </c>
      <c r="J32" s="185" t="s">
        <v>72</v>
      </c>
      <c r="K32" s="185" t="s">
        <v>26</v>
      </c>
      <c r="L32" s="185">
        <v>4</v>
      </c>
      <c r="M32" s="185"/>
      <c r="N32" s="185">
        <v>25160</v>
      </c>
      <c r="O32" s="186">
        <v>18104</v>
      </c>
      <c r="P32" s="185"/>
      <c r="Q32" s="185"/>
      <c r="R32" s="185" t="s">
        <v>1304</v>
      </c>
      <c r="S32" s="185" t="s">
        <v>1305</v>
      </c>
      <c r="T32" s="185"/>
      <c r="U32" s="187">
        <v>45657</v>
      </c>
    </row>
    <row r="33" spans="1:21" ht="180" x14ac:dyDescent="0.25">
      <c r="A33" s="185" t="s">
        <v>67</v>
      </c>
      <c r="B33" s="185" t="s">
        <v>164</v>
      </c>
      <c r="C33" s="185" t="s">
        <v>1306</v>
      </c>
      <c r="D33" s="185" t="s">
        <v>165</v>
      </c>
      <c r="E33" s="185" t="s">
        <v>166</v>
      </c>
      <c r="F33" s="185" t="s">
        <v>167</v>
      </c>
      <c r="G33" s="185" t="s">
        <v>40</v>
      </c>
      <c r="H33" s="185" t="s">
        <v>132</v>
      </c>
      <c r="I33" s="185" t="s">
        <v>19</v>
      </c>
      <c r="J33" s="185" t="s">
        <v>72</v>
      </c>
      <c r="K33" s="185" t="s">
        <v>11</v>
      </c>
      <c r="L33" s="185">
        <v>3</v>
      </c>
      <c r="M33" s="185"/>
      <c r="N33" s="185">
        <v>26620</v>
      </c>
      <c r="O33" s="186">
        <v>35792</v>
      </c>
      <c r="P33" s="185"/>
      <c r="Q33" s="185"/>
      <c r="R33" s="185" t="s">
        <v>168</v>
      </c>
      <c r="S33" s="185" t="s">
        <v>169</v>
      </c>
      <c r="T33" s="185" t="s">
        <v>170</v>
      </c>
      <c r="U33" s="187">
        <v>45291</v>
      </c>
    </row>
    <row r="34" spans="1:21" ht="160" x14ac:dyDescent="0.25">
      <c r="A34" s="185" t="s">
        <v>67</v>
      </c>
      <c r="B34" s="185" t="s">
        <v>171</v>
      </c>
      <c r="C34" s="185" t="s">
        <v>1307</v>
      </c>
      <c r="D34" s="185" t="s">
        <v>172</v>
      </c>
      <c r="E34" s="185" t="s">
        <v>173</v>
      </c>
      <c r="F34" s="185" t="s">
        <v>174</v>
      </c>
      <c r="G34" s="185" t="s">
        <v>7</v>
      </c>
      <c r="H34" s="185" t="s">
        <v>18</v>
      </c>
      <c r="I34" s="185" t="s">
        <v>9</v>
      </c>
      <c r="J34" s="185" t="s">
        <v>10</v>
      </c>
      <c r="K34" s="185" t="s">
        <v>11</v>
      </c>
      <c r="L34" s="185">
        <v>3</v>
      </c>
      <c r="M34" s="185" t="s">
        <v>175</v>
      </c>
      <c r="N34" s="185"/>
      <c r="O34" s="186"/>
      <c r="P34" s="185" t="s">
        <v>1308</v>
      </c>
      <c r="Q34" s="185" t="s">
        <v>1309</v>
      </c>
      <c r="R34" s="185" t="s">
        <v>1308</v>
      </c>
      <c r="S34" s="185" t="s">
        <v>1309</v>
      </c>
      <c r="T34" s="185" t="s">
        <v>1308</v>
      </c>
      <c r="U34" s="187">
        <v>45291</v>
      </c>
    </row>
    <row r="35" spans="1:21" ht="100" x14ac:dyDescent="0.25">
      <c r="A35" s="185" t="s">
        <v>176</v>
      </c>
      <c r="B35" s="185" t="s">
        <v>177</v>
      </c>
      <c r="C35" s="185" t="s">
        <v>1310</v>
      </c>
      <c r="D35" s="185" t="s">
        <v>178</v>
      </c>
      <c r="E35" s="185" t="s">
        <v>179</v>
      </c>
      <c r="F35" s="185" t="s">
        <v>180</v>
      </c>
      <c r="G35" s="185" t="s">
        <v>40</v>
      </c>
      <c r="H35" s="185" t="s">
        <v>31</v>
      </c>
      <c r="I35" s="185" t="s">
        <v>9</v>
      </c>
      <c r="J35" s="185" t="s">
        <v>10</v>
      </c>
      <c r="K35" s="185" t="s">
        <v>11</v>
      </c>
      <c r="L35" s="185">
        <v>3</v>
      </c>
      <c r="M35" s="185" t="s">
        <v>181</v>
      </c>
      <c r="N35" s="185"/>
      <c r="O35" s="186"/>
      <c r="P35" s="185" t="s">
        <v>182</v>
      </c>
      <c r="Q35" s="185" t="s">
        <v>183</v>
      </c>
      <c r="R35" s="185" t="s">
        <v>184</v>
      </c>
      <c r="S35" s="185" t="s">
        <v>185</v>
      </c>
      <c r="T35" s="185" t="s">
        <v>186</v>
      </c>
      <c r="U35" s="187">
        <v>44927</v>
      </c>
    </row>
    <row r="36" spans="1:21" ht="100" x14ac:dyDescent="0.25">
      <c r="A36" s="185" t="s">
        <v>176</v>
      </c>
      <c r="B36" s="185" t="s">
        <v>187</v>
      </c>
      <c r="C36" s="185" t="s">
        <v>1311</v>
      </c>
      <c r="D36" s="185" t="s">
        <v>188</v>
      </c>
      <c r="E36" s="185" t="s">
        <v>189</v>
      </c>
      <c r="F36" s="185" t="s">
        <v>190</v>
      </c>
      <c r="G36" s="185" t="s">
        <v>17</v>
      </c>
      <c r="H36" s="185" t="s">
        <v>31</v>
      </c>
      <c r="I36" s="185" t="s">
        <v>19</v>
      </c>
      <c r="J36" s="185" t="s">
        <v>191</v>
      </c>
      <c r="K36" s="185" t="s">
        <v>26</v>
      </c>
      <c r="L36" s="185">
        <v>4</v>
      </c>
      <c r="M36" s="185"/>
      <c r="N36" s="185">
        <v>210</v>
      </c>
      <c r="O36" s="186">
        <v>181.42</v>
      </c>
      <c r="P36" s="185"/>
      <c r="Q36" s="185"/>
      <c r="R36" s="185" t="s">
        <v>192</v>
      </c>
      <c r="S36" s="185" t="s">
        <v>193</v>
      </c>
      <c r="T36" s="185"/>
      <c r="U36" s="187">
        <v>45657</v>
      </c>
    </row>
    <row r="37" spans="1:21" ht="80" x14ac:dyDescent="0.25">
      <c r="A37" s="185" t="s">
        <v>176</v>
      </c>
      <c r="B37" s="185" t="s">
        <v>194</v>
      </c>
      <c r="C37" s="185" t="s">
        <v>1312</v>
      </c>
      <c r="D37" s="185" t="s">
        <v>195</v>
      </c>
      <c r="E37" s="185" t="s">
        <v>196</v>
      </c>
      <c r="F37" s="185" t="s">
        <v>197</v>
      </c>
      <c r="G37" s="185" t="s">
        <v>17</v>
      </c>
      <c r="H37" s="185" t="s">
        <v>31</v>
      </c>
      <c r="I37" s="185" t="s">
        <v>9</v>
      </c>
      <c r="J37" s="185" t="s">
        <v>72</v>
      </c>
      <c r="K37" s="185" t="s">
        <v>26</v>
      </c>
      <c r="L37" s="185">
        <v>4</v>
      </c>
      <c r="M37" s="185" t="s">
        <v>198</v>
      </c>
      <c r="N37" s="185"/>
      <c r="O37" s="186"/>
      <c r="P37" s="185" t="s">
        <v>199</v>
      </c>
      <c r="Q37" s="185" t="s">
        <v>200</v>
      </c>
      <c r="R37" s="185" t="s">
        <v>201</v>
      </c>
      <c r="S37" s="185" t="s">
        <v>202</v>
      </c>
      <c r="T37" s="185" t="s">
        <v>203</v>
      </c>
      <c r="U37" s="187">
        <v>45657</v>
      </c>
    </row>
    <row r="38" spans="1:21" ht="70" x14ac:dyDescent="0.25">
      <c r="A38" s="185" t="s">
        <v>176</v>
      </c>
      <c r="B38" s="185" t="s">
        <v>194</v>
      </c>
      <c r="C38" s="185" t="s">
        <v>1313</v>
      </c>
      <c r="D38" s="185" t="s">
        <v>204</v>
      </c>
      <c r="E38" s="185" t="s">
        <v>205</v>
      </c>
      <c r="F38" s="185" t="s">
        <v>206</v>
      </c>
      <c r="G38" s="185" t="s">
        <v>17</v>
      </c>
      <c r="H38" s="185" t="s">
        <v>31</v>
      </c>
      <c r="I38" s="185" t="s">
        <v>19</v>
      </c>
      <c r="J38" s="185" t="s">
        <v>72</v>
      </c>
      <c r="K38" s="185" t="s">
        <v>26</v>
      </c>
      <c r="L38" s="185">
        <v>4</v>
      </c>
      <c r="M38" s="185"/>
      <c r="N38" s="185">
        <v>750</v>
      </c>
      <c r="O38" s="186">
        <v>723</v>
      </c>
      <c r="P38" s="185"/>
      <c r="Q38" s="185"/>
      <c r="R38" s="185" t="s">
        <v>207</v>
      </c>
      <c r="S38" s="185" t="s">
        <v>208</v>
      </c>
      <c r="T38" s="185" t="s">
        <v>209</v>
      </c>
      <c r="U38" s="187">
        <v>45657</v>
      </c>
    </row>
    <row r="39" spans="1:21" ht="240" x14ac:dyDescent="0.25">
      <c r="A39" s="185" t="s">
        <v>176</v>
      </c>
      <c r="B39" s="185" t="s">
        <v>210</v>
      </c>
      <c r="C39" s="185" t="s">
        <v>1314</v>
      </c>
      <c r="D39" s="185" t="s">
        <v>211</v>
      </c>
      <c r="E39" s="185" t="s">
        <v>212</v>
      </c>
      <c r="F39" s="185" t="s">
        <v>213</v>
      </c>
      <c r="G39" s="185" t="s">
        <v>40</v>
      </c>
      <c r="H39" s="185" t="s">
        <v>31</v>
      </c>
      <c r="I39" s="185" t="s">
        <v>9</v>
      </c>
      <c r="J39" s="185" t="s">
        <v>10</v>
      </c>
      <c r="K39" s="185" t="s">
        <v>11</v>
      </c>
      <c r="L39" s="185">
        <v>3</v>
      </c>
      <c r="M39" s="185" t="s">
        <v>214</v>
      </c>
      <c r="N39" s="185"/>
      <c r="O39" s="186"/>
      <c r="P39" s="185" t="s">
        <v>215</v>
      </c>
      <c r="Q39" s="185" t="s">
        <v>216</v>
      </c>
      <c r="R39" s="185" t="s">
        <v>217</v>
      </c>
      <c r="S39" s="185" t="s">
        <v>218</v>
      </c>
      <c r="T39" s="185" t="s">
        <v>219</v>
      </c>
      <c r="U39" s="187">
        <v>45287</v>
      </c>
    </row>
    <row r="40" spans="1:21" ht="70" x14ac:dyDescent="0.25">
      <c r="A40" s="185" t="s">
        <v>176</v>
      </c>
      <c r="B40" s="185" t="s">
        <v>220</v>
      </c>
      <c r="C40" s="185" t="s">
        <v>1315</v>
      </c>
      <c r="D40" s="185" t="s">
        <v>221</v>
      </c>
      <c r="E40" s="185" t="s">
        <v>222</v>
      </c>
      <c r="F40" s="185" t="s">
        <v>223</v>
      </c>
      <c r="G40" s="185" t="s">
        <v>40</v>
      </c>
      <c r="H40" s="185" t="s">
        <v>18</v>
      </c>
      <c r="I40" s="185" t="s">
        <v>19</v>
      </c>
      <c r="J40" s="185" t="s">
        <v>72</v>
      </c>
      <c r="K40" s="185" t="s">
        <v>26</v>
      </c>
      <c r="L40" s="185">
        <v>4</v>
      </c>
      <c r="M40" s="185"/>
      <c r="N40" s="185">
        <v>300</v>
      </c>
      <c r="O40" s="186"/>
      <c r="P40" s="185"/>
      <c r="Q40" s="185"/>
      <c r="R40" s="185" t="s">
        <v>224</v>
      </c>
      <c r="S40" s="185" t="s">
        <v>225</v>
      </c>
      <c r="T40" s="185" t="s">
        <v>226</v>
      </c>
      <c r="U40" s="187">
        <v>45657</v>
      </c>
    </row>
    <row r="41" spans="1:21" ht="190" x14ac:dyDescent="0.25">
      <c r="A41" s="185" t="s">
        <v>176</v>
      </c>
      <c r="B41" s="185" t="s">
        <v>227</v>
      </c>
      <c r="C41" s="185" t="s">
        <v>1316</v>
      </c>
      <c r="D41" s="185" t="s">
        <v>228</v>
      </c>
      <c r="E41" s="185" t="s">
        <v>229</v>
      </c>
      <c r="F41" s="185" t="s">
        <v>230</v>
      </c>
      <c r="G41" s="185" t="s">
        <v>40</v>
      </c>
      <c r="H41" s="185" t="s">
        <v>31</v>
      </c>
      <c r="I41" s="185" t="s">
        <v>19</v>
      </c>
      <c r="J41" s="185" t="s">
        <v>20</v>
      </c>
      <c r="K41" s="185" t="s">
        <v>26</v>
      </c>
      <c r="L41" s="185">
        <v>4</v>
      </c>
      <c r="M41" s="185"/>
      <c r="N41" s="185">
        <v>8300000</v>
      </c>
      <c r="O41" s="186">
        <v>8799260.1699999999</v>
      </c>
      <c r="P41" s="185"/>
      <c r="Q41" s="185"/>
      <c r="R41" s="185" t="s">
        <v>231</v>
      </c>
      <c r="S41" s="185" t="s">
        <v>232</v>
      </c>
      <c r="T41" s="185" t="s">
        <v>233</v>
      </c>
      <c r="U41" s="187">
        <v>45181</v>
      </c>
    </row>
    <row r="42" spans="1:21" ht="200" x14ac:dyDescent="0.25">
      <c r="A42" s="185" t="s">
        <v>176</v>
      </c>
      <c r="B42" s="185" t="s">
        <v>234</v>
      </c>
      <c r="C42" s="185" t="s">
        <v>1317</v>
      </c>
      <c r="D42" s="185" t="s">
        <v>235</v>
      </c>
      <c r="E42" s="185" t="s">
        <v>236</v>
      </c>
      <c r="F42" s="185" t="s">
        <v>237</v>
      </c>
      <c r="G42" s="185" t="s">
        <v>40</v>
      </c>
      <c r="H42" s="185" t="s">
        <v>238</v>
      </c>
      <c r="I42" s="185" t="s">
        <v>9</v>
      </c>
      <c r="J42" s="185" t="s">
        <v>10</v>
      </c>
      <c r="K42" s="185" t="s">
        <v>41</v>
      </c>
      <c r="L42" s="185">
        <v>3</v>
      </c>
      <c r="M42" s="185" t="s">
        <v>236</v>
      </c>
      <c r="N42" s="185"/>
      <c r="O42" s="186"/>
      <c r="P42" s="185" t="s">
        <v>239</v>
      </c>
      <c r="Q42" s="185" t="s">
        <v>240</v>
      </c>
      <c r="R42" s="185" t="s">
        <v>241</v>
      </c>
      <c r="S42" s="185" t="s">
        <v>242</v>
      </c>
      <c r="T42" s="185" t="s">
        <v>1318</v>
      </c>
      <c r="U42" s="187">
        <v>45108</v>
      </c>
    </row>
    <row r="43" spans="1:21" ht="290" x14ac:dyDescent="0.25">
      <c r="A43" s="185" t="s">
        <v>176</v>
      </c>
      <c r="B43" s="185" t="s">
        <v>243</v>
      </c>
      <c r="C43" s="185" t="s">
        <v>1319</v>
      </c>
      <c r="D43" s="185" t="s">
        <v>244</v>
      </c>
      <c r="E43" s="185" t="s">
        <v>245</v>
      </c>
      <c r="F43" s="185" t="s">
        <v>246</v>
      </c>
      <c r="G43" s="185" t="s">
        <v>7</v>
      </c>
      <c r="H43" s="185" t="s">
        <v>238</v>
      </c>
      <c r="I43" s="185" t="s">
        <v>9</v>
      </c>
      <c r="J43" s="185" t="s">
        <v>247</v>
      </c>
      <c r="K43" s="185" t="s">
        <v>48</v>
      </c>
      <c r="L43" s="185">
        <v>4</v>
      </c>
      <c r="M43" s="185" t="s">
        <v>248</v>
      </c>
      <c r="N43" s="185"/>
      <c r="O43" s="186"/>
      <c r="P43" s="185" t="s">
        <v>1135</v>
      </c>
      <c r="Q43" s="185" t="s">
        <v>1136</v>
      </c>
      <c r="R43" s="185" t="s">
        <v>1320</v>
      </c>
      <c r="S43" s="185" t="s">
        <v>1321</v>
      </c>
      <c r="T43" s="185" t="s">
        <v>1137</v>
      </c>
      <c r="U43" s="187">
        <v>45473</v>
      </c>
    </row>
    <row r="44" spans="1:21" ht="340" x14ac:dyDescent="0.25">
      <c r="A44" s="185" t="s">
        <v>176</v>
      </c>
      <c r="B44" s="185" t="s">
        <v>243</v>
      </c>
      <c r="C44" s="185" t="s">
        <v>1322</v>
      </c>
      <c r="D44" s="185" t="s">
        <v>249</v>
      </c>
      <c r="E44" s="185" t="s">
        <v>250</v>
      </c>
      <c r="F44" s="185" t="s">
        <v>251</v>
      </c>
      <c r="G44" s="185" t="s">
        <v>7</v>
      </c>
      <c r="H44" s="185" t="s">
        <v>238</v>
      </c>
      <c r="I44" s="185" t="s">
        <v>9</v>
      </c>
      <c r="J44" s="185" t="s">
        <v>252</v>
      </c>
      <c r="K44" s="185" t="s">
        <v>253</v>
      </c>
      <c r="L44" s="185">
        <v>4</v>
      </c>
      <c r="M44" s="185" t="s">
        <v>254</v>
      </c>
      <c r="N44" s="185"/>
      <c r="O44" s="186"/>
      <c r="P44" s="185" t="s">
        <v>1323</v>
      </c>
      <c r="Q44" s="185" t="s">
        <v>1324</v>
      </c>
      <c r="R44" s="185" t="s">
        <v>1325</v>
      </c>
      <c r="S44" s="185" t="s">
        <v>1326</v>
      </c>
      <c r="T44" s="185" t="s">
        <v>1327</v>
      </c>
      <c r="U44" s="187">
        <v>45382</v>
      </c>
    </row>
    <row r="45" spans="1:21" ht="170" x14ac:dyDescent="0.25">
      <c r="A45" s="185" t="s">
        <v>176</v>
      </c>
      <c r="B45" s="185" t="s">
        <v>243</v>
      </c>
      <c r="C45" s="185" t="s">
        <v>1328</v>
      </c>
      <c r="D45" s="185" t="s">
        <v>255</v>
      </c>
      <c r="E45" s="185" t="s">
        <v>256</v>
      </c>
      <c r="F45" s="185" t="s">
        <v>257</v>
      </c>
      <c r="G45" s="185" t="s">
        <v>17</v>
      </c>
      <c r="H45" s="185" t="s">
        <v>238</v>
      </c>
      <c r="I45" s="185" t="s">
        <v>9</v>
      </c>
      <c r="J45" s="185" t="s">
        <v>258</v>
      </c>
      <c r="K45" s="185" t="s">
        <v>56</v>
      </c>
      <c r="L45" s="185">
        <v>5</v>
      </c>
      <c r="M45" s="185" t="s">
        <v>259</v>
      </c>
      <c r="N45" s="185"/>
      <c r="O45" s="186"/>
      <c r="P45" s="185" t="s">
        <v>260</v>
      </c>
      <c r="Q45" s="185" t="s">
        <v>261</v>
      </c>
      <c r="R45" s="185" t="s">
        <v>262</v>
      </c>
      <c r="S45" s="185" t="s">
        <v>263</v>
      </c>
      <c r="T45" s="185"/>
      <c r="U45" s="187">
        <v>45747</v>
      </c>
    </row>
    <row r="46" spans="1:21" ht="250" x14ac:dyDescent="0.25">
      <c r="A46" s="185" t="s">
        <v>176</v>
      </c>
      <c r="B46" s="185" t="s">
        <v>264</v>
      </c>
      <c r="C46" s="185" t="s">
        <v>1329</v>
      </c>
      <c r="D46" s="185" t="s">
        <v>265</v>
      </c>
      <c r="E46" s="185" t="s">
        <v>266</v>
      </c>
      <c r="F46" s="185" t="s">
        <v>267</v>
      </c>
      <c r="G46" s="185" t="s">
        <v>40</v>
      </c>
      <c r="H46" s="185" t="s">
        <v>238</v>
      </c>
      <c r="I46" s="185" t="s">
        <v>9</v>
      </c>
      <c r="J46" s="185" t="s">
        <v>268</v>
      </c>
      <c r="K46" s="185" t="s">
        <v>21</v>
      </c>
      <c r="L46" s="185">
        <v>4</v>
      </c>
      <c r="M46" s="185" t="s">
        <v>269</v>
      </c>
      <c r="N46" s="185"/>
      <c r="O46" s="186"/>
      <c r="P46" s="185" t="s">
        <v>270</v>
      </c>
      <c r="Q46" s="185" t="s">
        <v>271</v>
      </c>
      <c r="R46" s="185" t="s">
        <v>272</v>
      </c>
      <c r="S46" s="185" t="s">
        <v>273</v>
      </c>
      <c r="T46" s="185" t="s">
        <v>1330</v>
      </c>
      <c r="U46" s="187">
        <v>45236</v>
      </c>
    </row>
    <row r="47" spans="1:21" ht="409.5" x14ac:dyDescent="0.25">
      <c r="A47" s="185" t="s">
        <v>176</v>
      </c>
      <c r="B47" s="185" t="s">
        <v>274</v>
      </c>
      <c r="C47" s="185" t="s">
        <v>1331</v>
      </c>
      <c r="D47" s="185" t="s">
        <v>275</v>
      </c>
      <c r="E47" s="185" t="s">
        <v>276</v>
      </c>
      <c r="F47" s="185" t="s">
        <v>277</v>
      </c>
      <c r="G47" s="185" t="s">
        <v>7</v>
      </c>
      <c r="H47" s="185" t="s">
        <v>238</v>
      </c>
      <c r="I47" s="185" t="s">
        <v>19</v>
      </c>
      <c r="J47" s="185" t="s">
        <v>258</v>
      </c>
      <c r="K47" s="185" t="s">
        <v>160</v>
      </c>
      <c r="L47" s="185">
        <v>3</v>
      </c>
      <c r="M47" s="185"/>
      <c r="N47" s="185">
        <v>17</v>
      </c>
      <c r="O47" s="186"/>
      <c r="P47" s="185"/>
      <c r="Q47" s="185"/>
      <c r="R47" s="185" t="s">
        <v>1332</v>
      </c>
      <c r="S47" s="185" t="s">
        <v>1492</v>
      </c>
      <c r="T47" s="185" t="s">
        <v>1491</v>
      </c>
      <c r="U47" s="187">
        <v>45107</v>
      </c>
    </row>
    <row r="48" spans="1:21" ht="150" x14ac:dyDescent="0.25">
      <c r="A48" s="185" t="s">
        <v>176</v>
      </c>
      <c r="B48" s="185" t="s">
        <v>278</v>
      </c>
      <c r="C48" s="185" t="s">
        <v>1333</v>
      </c>
      <c r="D48" s="185" t="s">
        <v>279</v>
      </c>
      <c r="E48" s="185" t="s">
        <v>280</v>
      </c>
      <c r="F48" s="185" t="s">
        <v>281</v>
      </c>
      <c r="G48" s="185" t="s">
        <v>40</v>
      </c>
      <c r="H48" s="185" t="s">
        <v>238</v>
      </c>
      <c r="I48" s="185" t="s">
        <v>9</v>
      </c>
      <c r="J48" s="185" t="s">
        <v>282</v>
      </c>
      <c r="K48" s="185" t="s">
        <v>41</v>
      </c>
      <c r="L48" s="185">
        <v>3</v>
      </c>
      <c r="M48" s="185" t="s">
        <v>283</v>
      </c>
      <c r="N48" s="185"/>
      <c r="O48" s="186"/>
      <c r="P48" s="185" t="s">
        <v>284</v>
      </c>
      <c r="Q48" s="185" t="s">
        <v>285</v>
      </c>
      <c r="R48" s="185" t="s">
        <v>286</v>
      </c>
      <c r="S48" s="185" t="s">
        <v>287</v>
      </c>
      <c r="T48" s="185" t="s">
        <v>288</v>
      </c>
      <c r="U48" s="187">
        <v>45016</v>
      </c>
    </row>
    <row r="49" spans="1:21" ht="409.5" x14ac:dyDescent="0.25">
      <c r="A49" s="185" t="s">
        <v>176</v>
      </c>
      <c r="B49" s="185" t="s">
        <v>289</v>
      </c>
      <c r="C49" s="185" t="s">
        <v>1334</v>
      </c>
      <c r="D49" s="185" t="s">
        <v>290</v>
      </c>
      <c r="E49" s="185" t="s">
        <v>291</v>
      </c>
      <c r="F49" s="185" t="s">
        <v>292</v>
      </c>
      <c r="G49" s="185" t="s">
        <v>40</v>
      </c>
      <c r="H49" s="185" t="s">
        <v>238</v>
      </c>
      <c r="I49" s="185" t="s">
        <v>9</v>
      </c>
      <c r="J49" s="185" t="s">
        <v>10</v>
      </c>
      <c r="K49" s="185" t="s">
        <v>160</v>
      </c>
      <c r="L49" s="185">
        <v>3</v>
      </c>
      <c r="M49" s="185" t="s">
        <v>293</v>
      </c>
      <c r="N49" s="185"/>
      <c r="O49" s="186"/>
      <c r="P49" s="185" t="s">
        <v>294</v>
      </c>
      <c r="Q49" s="185" t="s">
        <v>295</v>
      </c>
      <c r="R49" s="185" t="s">
        <v>296</v>
      </c>
      <c r="S49" s="185" t="s">
        <v>297</v>
      </c>
      <c r="T49" s="185" t="s">
        <v>1335</v>
      </c>
      <c r="U49" s="187">
        <v>45096</v>
      </c>
    </row>
    <row r="50" spans="1:21" ht="150" x14ac:dyDescent="0.25">
      <c r="A50" s="185" t="s">
        <v>176</v>
      </c>
      <c r="B50" s="185" t="s">
        <v>289</v>
      </c>
      <c r="C50" s="185" t="s">
        <v>1336</v>
      </c>
      <c r="D50" s="185" t="s">
        <v>298</v>
      </c>
      <c r="E50" s="185" t="s">
        <v>299</v>
      </c>
      <c r="F50" s="185" t="s">
        <v>300</v>
      </c>
      <c r="G50" s="185" t="s">
        <v>40</v>
      </c>
      <c r="H50" s="185" t="s">
        <v>238</v>
      </c>
      <c r="I50" s="185" t="s">
        <v>9</v>
      </c>
      <c r="J50" s="185" t="s">
        <v>10</v>
      </c>
      <c r="K50" s="185" t="s">
        <v>11</v>
      </c>
      <c r="L50" s="185">
        <v>3</v>
      </c>
      <c r="M50" s="185" t="s">
        <v>301</v>
      </c>
      <c r="N50" s="185"/>
      <c r="O50" s="186"/>
      <c r="P50" s="185" t="s">
        <v>302</v>
      </c>
      <c r="Q50" s="185" t="s">
        <v>303</v>
      </c>
      <c r="R50" s="185" t="s">
        <v>304</v>
      </c>
      <c r="S50" s="185" t="s">
        <v>305</v>
      </c>
      <c r="T50" s="185" t="s">
        <v>1337</v>
      </c>
      <c r="U50" s="187">
        <v>45291</v>
      </c>
    </row>
    <row r="51" spans="1:21" ht="140" x14ac:dyDescent="0.25">
      <c r="A51" s="185" t="s">
        <v>176</v>
      </c>
      <c r="B51" s="185" t="s">
        <v>289</v>
      </c>
      <c r="C51" s="185" t="s">
        <v>1338</v>
      </c>
      <c r="D51" s="185" t="s">
        <v>306</v>
      </c>
      <c r="E51" s="185" t="s">
        <v>307</v>
      </c>
      <c r="F51" s="185" t="s">
        <v>308</v>
      </c>
      <c r="G51" s="185" t="s">
        <v>17</v>
      </c>
      <c r="H51" s="185" t="s">
        <v>238</v>
      </c>
      <c r="I51" s="185" t="s">
        <v>19</v>
      </c>
      <c r="J51" s="185" t="s">
        <v>72</v>
      </c>
      <c r="K51" s="185" t="s">
        <v>56</v>
      </c>
      <c r="L51" s="185">
        <v>5</v>
      </c>
      <c r="M51" s="185"/>
      <c r="N51" s="185">
        <v>10000</v>
      </c>
      <c r="O51" s="186">
        <v>6345</v>
      </c>
      <c r="P51" s="185"/>
      <c r="Q51" s="185"/>
      <c r="R51" s="185" t="s">
        <v>1339</v>
      </c>
      <c r="S51" s="185" t="s">
        <v>1340</v>
      </c>
      <c r="T51" s="185"/>
      <c r="U51" s="187">
        <v>45747</v>
      </c>
    </row>
    <row r="52" spans="1:21" ht="230" x14ac:dyDescent="0.25">
      <c r="A52" s="185" t="s">
        <v>309</v>
      </c>
      <c r="B52" s="185" t="s">
        <v>310</v>
      </c>
      <c r="C52" s="185" t="s">
        <v>1341</v>
      </c>
      <c r="D52" s="185" t="s">
        <v>311</v>
      </c>
      <c r="E52" s="185" t="s">
        <v>312</v>
      </c>
      <c r="F52" s="185" t="s">
        <v>313</v>
      </c>
      <c r="G52" s="185" t="s">
        <v>7</v>
      </c>
      <c r="H52" s="185" t="s">
        <v>314</v>
      </c>
      <c r="I52" s="185" t="s">
        <v>9</v>
      </c>
      <c r="J52" s="185" t="s">
        <v>10</v>
      </c>
      <c r="K52" s="185" t="s">
        <v>253</v>
      </c>
      <c r="L52" s="185">
        <v>4</v>
      </c>
      <c r="M52" s="185" t="s">
        <v>315</v>
      </c>
      <c r="N52" s="185"/>
      <c r="O52" s="186"/>
      <c r="P52" s="185" t="s">
        <v>316</v>
      </c>
      <c r="Q52" s="185" t="s">
        <v>317</v>
      </c>
      <c r="R52" s="185" t="s">
        <v>318</v>
      </c>
      <c r="S52" s="185" t="s">
        <v>319</v>
      </c>
      <c r="T52" s="185" t="s">
        <v>320</v>
      </c>
      <c r="U52" s="187">
        <v>45382</v>
      </c>
    </row>
    <row r="53" spans="1:21" ht="120" x14ac:dyDescent="0.25">
      <c r="A53" s="185" t="s">
        <v>309</v>
      </c>
      <c r="B53" s="185" t="s">
        <v>321</v>
      </c>
      <c r="C53" s="185" t="s">
        <v>1342</v>
      </c>
      <c r="D53" s="185" t="s">
        <v>322</v>
      </c>
      <c r="E53" s="185" t="s">
        <v>323</v>
      </c>
      <c r="F53" s="185" t="s">
        <v>324</v>
      </c>
      <c r="G53" s="185" t="s">
        <v>17</v>
      </c>
      <c r="H53" s="185" t="s">
        <v>314</v>
      </c>
      <c r="I53" s="185" t="s">
        <v>19</v>
      </c>
      <c r="J53" s="185" t="s">
        <v>325</v>
      </c>
      <c r="K53" s="185" t="s">
        <v>26</v>
      </c>
      <c r="L53" s="185">
        <v>4</v>
      </c>
      <c r="M53" s="185"/>
      <c r="N53" s="185">
        <v>59.8</v>
      </c>
      <c r="O53" s="186">
        <v>31.240023000000001</v>
      </c>
      <c r="P53" s="185"/>
      <c r="Q53" s="185"/>
      <c r="R53" s="185" t="s">
        <v>326</v>
      </c>
      <c r="S53" s="185" t="s">
        <v>327</v>
      </c>
      <c r="T53" s="185" t="s">
        <v>328</v>
      </c>
      <c r="U53" s="187">
        <v>45657</v>
      </c>
    </row>
    <row r="54" spans="1:21" ht="140" x14ac:dyDescent="0.25">
      <c r="A54" s="185" t="s">
        <v>309</v>
      </c>
      <c r="B54" s="185" t="s">
        <v>329</v>
      </c>
      <c r="C54" s="185" t="s">
        <v>1343</v>
      </c>
      <c r="D54" s="185" t="s">
        <v>330</v>
      </c>
      <c r="E54" s="185" t="s">
        <v>331</v>
      </c>
      <c r="F54" s="185" t="s">
        <v>332</v>
      </c>
      <c r="G54" s="185" t="s">
        <v>17</v>
      </c>
      <c r="H54" s="185" t="s">
        <v>314</v>
      </c>
      <c r="I54" s="185" t="s">
        <v>19</v>
      </c>
      <c r="J54" s="185" t="s">
        <v>325</v>
      </c>
      <c r="K54" s="185" t="s">
        <v>26</v>
      </c>
      <c r="L54" s="185">
        <v>4</v>
      </c>
      <c r="M54" s="185"/>
      <c r="N54" s="185">
        <v>4.25</v>
      </c>
      <c r="O54" s="186">
        <v>2.3690000000000002</v>
      </c>
      <c r="P54" s="185"/>
      <c r="Q54" s="185"/>
      <c r="R54" s="185" t="s">
        <v>1344</v>
      </c>
      <c r="S54" s="185" t="s">
        <v>1345</v>
      </c>
      <c r="T54" s="185" t="s">
        <v>1346</v>
      </c>
      <c r="U54" s="187">
        <v>45657</v>
      </c>
    </row>
    <row r="55" spans="1:21" ht="170" x14ac:dyDescent="0.25">
      <c r="A55" s="185" t="s">
        <v>309</v>
      </c>
      <c r="B55" s="185" t="s">
        <v>333</v>
      </c>
      <c r="C55" s="185" t="s">
        <v>1347</v>
      </c>
      <c r="D55" s="185" t="s">
        <v>334</v>
      </c>
      <c r="E55" s="185" t="s">
        <v>335</v>
      </c>
      <c r="F55" s="185" t="s">
        <v>336</v>
      </c>
      <c r="G55" s="185" t="s">
        <v>7</v>
      </c>
      <c r="H55" s="185" t="s">
        <v>314</v>
      </c>
      <c r="I55" s="185" t="s">
        <v>9</v>
      </c>
      <c r="J55" s="185" t="s">
        <v>10</v>
      </c>
      <c r="K55" s="185" t="s">
        <v>160</v>
      </c>
      <c r="L55" s="185">
        <v>3</v>
      </c>
      <c r="M55" s="185" t="s">
        <v>337</v>
      </c>
      <c r="N55" s="185"/>
      <c r="O55" s="186"/>
      <c r="P55" s="185" t="s">
        <v>1348</v>
      </c>
      <c r="Q55" s="185" t="s">
        <v>1349</v>
      </c>
      <c r="R55" s="185" t="s">
        <v>1350</v>
      </c>
      <c r="S55" s="185" t="s">
        <v>1351</v>
      </c>
      <c r="T55" s="185" t="s">
        <v>1352</v>
      </c>
      <c r="U55" s="187">
        <v>45107</v>
      </c>
    </row>
    <row r="56" spans="1:21" ht="80" x14ac:dyDescent="0.25">
      <c r="A56" s="185" t="s">
        <v>309</v>
      </c>
      <c r="B56" s="185" t="s">
        <v>333</v>
      </c>
      <c r="C56" s="185" t="s">
        <v>1353</v>
      </c>
      <c r="D56" s="185" t="s">
        <v>338</v>
      </c>
      <c r="E56" s="185" t="s">
        <v>339</v>
      </c>
      <c r="F56" s="185" t="s">
        <v>340</v>
      </c>
      <c r="G56" s="185" t="s">
        <v>40</v>
      </c>
      <c r="H56" s="185" t="s">
        <v>314</v>
      </c>
      <c r="I56" s="185" t="s">
        <v>9</v>
      </c>
      <c r="J56" s="185" t="s">
        <v>10</v>
      </c>
      <c r="K56" s="185" t="s">
        <v>11</v>
      </c>
      <c r="L56" s="185">
        <v>3</v>
      </c>
      <c r="M56" s="185" t="s">
        <v>341</v>
      </c>
      <c r="N56" s="185"/>
      <c r="O56" s="186"/>
      <c r="P56" s="185" t="s">
        <v>342</v>
      </c>
      <c r="Q56" s="185" t="s">
        <v>343</v>
      </c>
      <c r="R56" s="185" t="s">
        <v>342</v>
      </c>
      <c r="S56" s="185" t="s">
        <v>343</v>
      </c>
      <c r="T56" s="185" t="s">
        <v>344</v>
      </c>
      <c r="U56" s="187">
        <v>45265</v>
      </c>
    </row>
    <row r="57" spans="1:21" ht="200" x14ac:dyDescent="0.25">
      <c r="A57" s="185" t="s">
        <v>309</v>
      </c>
      <c r="B57" s="185" t="s">
        <v>333</v>
      </c>
      <c r="C57" s="185" t="s">
        <v>1354</v>
      </c>
      <c r="D57" s="185" t="s">
        <v>345</v>
      </c>
      <c r="E57" s="185" t="s">
        <v>346</v>
      </c>
      <c r="F57" s="185" t="s">
        <v>347</v>
      </c>
      <c r="G57" s="185" t="s">
        <v>7</v>
      </c>
      <c r="H57" s="185" t="s">
        <v>314</v>
      </c>
      <c r="I57" s="185" t="s">
        <v>9</v>
      </c>
      <c r="J57" s="185" t="s">
        <v>10</v>
      </c>
      <c r="K57" s="185" t="s">
        <v>48</v>
      </c>
      <c r="L57" s="185">
        <v>4</v>
      </c>
      <c r="M57" s="185" t="s">
        <v>348</v>
      </c>
      <c r="N57" s="185"/>
      <c r="O57" s="186"/>
      <c r="P57" s="185" t="s">
        <v>1355</v>
      </c>
      <c r="Q57" s="185" t="s">
        <v>1356</v>
      </c>
      <c r="R57" s="185" t="s">
        <v>1357</v>
      </c>
      <c r="S57" s="185" t="s">
        <v>1358</v>
      </c>
      <c r="T57" s="185" t="s">
        <v>1359</v>
      </c>
      <c r="U57" s="187">
        <v>45473</v>
      </c>
    </row>
    <row r="58" spans="1:21" ht="150" x14ac:dyDescent="0.25">
      <c r="A58" s="185" t="s">
        <v>309</v>
      </c>
      <c r="B58" s="185" t="s">
        <v>333</v>
      </c>
      <c r="C58" s="185" t="s">
        <v>1360</v>
      </c>
      <c r="D58" s="185" t="s">
        <v>349</v>
      </c>
      <c r="E58" s="185" t="s">
        <v>350</v>
      </c>
      <c r="F58" s="185" t="s">
        <v>351</v>
      </c>
      <c r="G58" s="185" t="s">
        <v>40</v>
      </c>
      <c r="H58" s="185" t="s">
        <v>314</v>
      </c>
      <c r="I58" s="185" t="s">
        <v>9</v>
      </c>
      <c r="J58" s="185" t="s">
        <v>10</v>
      </c>
      <c r="K58" s="185" t="s">
        <v>26</v>
      </c>
      <c r="L58" s="185">
        <v>4</v>
      </c>
      <c r="M58" s="185" t="s">
        <v>352</v>
      </c>
      <c r="N58" s="185"/>
      <c r="O58" s="186"/>
      <c r="P58" s="185" t="s">
        <v>353</v>
      </c>
      <c r="Q58" s="185" t="s">
        <v>354</v>
      </c>
      <c r="R58" s="185" t="s">
        <v>1361</v>
      </c>
      <c r="S58" s="185" t="s">
        <v>1362</v>
      </c>
      <c r="T58" s="185" t="s">
        <v>1363</v>
      </c>
      <c r="U58" s="187">
        <v>45265</v>
      </c>
    </row>
    <row r="59" spans="1:21" ht="130" x14ac:dyDescent="0.25">
      <c r="A59" s="185" t="s">
        <v>309</v>
      </c>
      <c r="B59" s="185" t="s">
        <v>355</v>
      </c>
      <c r="C59" s="185" t="s">
        <v>1364</v>
      </c>
      <c r="D59" s="185" t="s">
        <v>356</v>
      </c>
      <c r="E59" s="185" t="s">
        <v>357</v>
      </c>
      <c r="F59" s="185" t="s">
        <v>358</v>
      </c>
      <c r="G59" s="185" t="s">
        <v>40</v>
      </c>
      <c r="H59" s="185" t="s">
        <v>314</v>
      </c>
      <c r="I59" s="185" t="s">
        <v>9</v>
      </c>
      <c r="J59" s="185" t="s">
        <v>10</v>
      </c>
      <c r="K59" s="185" t="s">
        <v>11</v>
      </c>
      <c r="L59" s="185">
        <v>3</v>
      </c>
      <c r="M59" s="185" t="s">
        <v>359</v>
      </c>
      <c r="N59" s="185"/>
      <c r="O59" s="186"/>
      <c r="P59" s="185" t="s">
        <v>360</v>
      </c>
      <c r="Q59" s="185" t="s">
        <v>361</v>
      </c>
      <c r="R59" s="185" t="s">
        <v>362</v>
      </c>
      <c r="S59" s="185" t="s">
        <v>363</v>
      </c>
      <c r="T59" s="185" t="s">
        <v>364</v>
      </c>
      <c r="U59" s="187">
        <v>45315</v>
      </c>
    </row>
    <row r="60" spans="1:21" ht="80" x14ac:dyDescent="0.25">
      <c r="A60" s="185" t="s">
        <v>309</v>
      </c>
      <c r="B60" s="185" t="s">
        <v>365</v>
      </c>
      <c r="C60" s="185" t="s">
        <v>1365</v>
      </c>
      <c r="D60" s="185" t="s">
        <v>366</v>
      </c>
      <c r="E60" s="185" t="s">
        <v>367</v>
      </c>
      <c r="F60" s="185" t="s">
        <v>368</v>
      </c>
      <c r="G60" s="185" t="s">
        <v>40</v>
      </c>
      <c r="H60" s="185" t="s">
        <v>314</v>
      </c>
      <c r="I60" s="185" t="s">
        <v>9</v>
      </c>
      <c r="J60" s="185" t="s">
        <v>10</v>
      </c>
      <c r="K60" s="185" t="s">
        <v>11</v>
      </c>
      <c r="L60" s="185">
        <v>3</v>
      </c>
      <c r="M60" s="185" t="s">
        <v>369</v>
      </c>
      <c r="N60" s="185"/>
      <c r="O60" s="186"/>
      <c r="P60" s="185" t="s">
        <v>370</v>
      </c>
      <c r="Q60" s="185" t="s">
        <v>371</v>
      </c>
      <c r="R60" s="185" t="s">
        <v>1366</v>
      </c>
      <c r="S60" s="185" t="s">
        <v>1367</v>
      </c>
      <c r="T60" s="185" t="s">
        <v>372</v>
      </c>
      <c r="U60" s="187">
        <v>45463</v>
      </c>
    </row>
    <row r="61" spans="1:21" ht="90" x14ac:dyDescent="0.25">
      <c r="A61" s="185" t="s">
        <v>309</v>
      </c>
      <c r="B61" s="185" t="s">
        <v>365</v>
      </c>
      <c r="C61" s="185" t="s">
        <v>1368</v>
      </c>
      <c r="D61" s="185" t="s">
        <v>373</v>
      </c>
      <c r="E61" s="185" t="s">
        <v>374</v>
      </c>
      <c r="F61" s="185" t="s">
        <v>375</v>
      </c>
      <c r="G61" s="185" t="s">
        <v>17</v>
      </c>
      <c r="H61" s="185" t="s">
        <v>314</v>
      </c>
      <c r="I61" s="185" t="s">
        <v>9</v>
      </c>
      <c r="J61" s="185" t="s">
        <v>10</v>
      </c>
      <c r="K61" s="185" t="s">
        <v>26</v>
      </c>
      <c r="L61" s="185">
        <v>4</v>
      </c>
      <c r="M61" s="185" t="s">
        <v>376</v>
      </c>
      <c r="N61" s="185"/>
      <c r="O61" s="186"/>
      <c r="P61" s="185" t="s">
        <v>1369</v>
      </c>
      <c r="Q61" s="185" t="s">
        <v>1370</v>
      </c>
      <c r="R61" s="185" t="s">
        <v>1369</v>
      </c>
      <c r="S61" s="185" t="s">
        <v>1370</v>
      </c>
      <c r="T61" s="185" t="s">
        <v>1371</v>
      </c>
      <c r="U61" s="187">
        <v>45657</v>
      </c>
    </row>
    <row r="62" spans="1:21" ht="50" x14ac:dyDescent="0.25">
      <c r="A62" s="185" t="s">
        <v>377</v>
      </c>
      <c r="B62" s="185" t="s">
        <v>378</v>
      </c>
      <c r="C62" s="185" t="s">
        <v>1372</v>
      </c>
      <c r="D62" s="185" t="s">
        <v>379</v>
      </c>
      <c r="E62" s="185" t="s">
        <v>380</v>
      </c>
      <c r="F62" s="185" t="s">
        <v>381</v>
      </c>
      <c r="G62" s="185" t="s">
        <v>40</v>
      </c>
      <c r="H62" s="185" t="s">
        <v>18</v>
      </c>
      <c r="I62" s="185" t="s">
        <v>19</v>
      </c>
      <c r="J62" s="185" t="s">
        <v>382</v>
      </c>
      <c r="K62" s="185" t="s">
        <v>11</v>
      </c>
      <c r="L62" s="185">
        <v>3</v>
      </c>
      <c r="M62" s="185"/>
      <c r="N62" s="185">
        <v>19</v>
      </c>
      <c r="O62" s="186">
        <v>19</v>
      </c>
      <c r="P62" s="185"/>
      <c r="Q62" s="185"/>
      <c r="R62" s="185" t="s">
        <v>383</v>
      </c>
      <c r="S62" s="185" t="s">
        <v>384</v>
      </c>
      <c r="T62" s="185" t="s">
        <v>385</v>
      </c>
      <c r="U62" s="187">
        <v>45291</v>
      </c>
    </row>
    <row r="63" spans="1:21" ht="409.5" x14ac:dyDescent="0.25">
      <c r="A63" s="185" t="s">
        <v>377</v>
      </c>
      <c r="B63" s="185" t="s">
        <v>386</v>
      </c>
      <c r="C63" s="185" t="s">
        <v>1373</v>
      </c>
      <c r="D63" s="185" t="s">
        <v>387</v>
      </c>
      <c r="E63" s="185" t="s">
        <v>388</v>
      </c>
      <c r="F63" s="185" t="s">
        <v>389</v>
      </c>
      <c r="G63" s="185" t="s">
        <v>7</v>
      </c>
      <c r="H63" s="185" t="s">
        <v>18</v>
      </c>
      <c r="I63" s="185" t="s">
        <v>9</v>
      </c>
      <c r="J63" s="185" t="s">
        <v>10</v>
      </c>
      <c r="K63" s="185" t="s">
        <v>253</v>
      </c>
      <c r="L63" s="185">
        <v>4</v>
      </c>
      <c r="M63" s="185" t="s">
        <v>390</v>
      </c>
      <c r="N63" s="185"/>
      <c r="O63" s="186"/>
      <c r="P63" s="185" t="s">
        <v>391</v>
      </c>
      <c r="Q63" s="185" t="s">
        <v>392</v>
      </c>
      <c r="R63" s="185" t="s">
        <v>393</v>
      </c>
      <c r="S63" s="185" t="s">
        <v>392</v>
      </c>
      <c r="T63" s="185" t="s">
        <v>391</v>
      </c>
      <c r="U63" s="187">
        <v>45382</v>
      </c>
    </row>
    <row r="64" spans="1:21" ht="210" x14ac:dyDescent="0.25">
      <c r="A64" s="185" t="s">
        <v>377</v>
      </c>
      <c r="B64" s="185" t="s">
        <v>386</v>
      </c>
      <c r="C64" s="185" t="s">
        <v>1374</v>
      </c>
      <c r="D64" s="185" t="s">
        <v>1197</v>
      </c>
      <c r="E64" s="185" t="s">
        <v>1198</v>
      </c>
      <c r="F64" s="185" t="s">
        <v>1199</v>
      </c>
      <c r="G64" s="185" t="s">
        <v>17</v>
      </c>
      <c r="H64" s="185" t="s">
        <v>18</v>
      </c>
      <c r="I64" s="185" t="s">
        <v>19</v>
      </c>
      <c r="J64" s="185" t="s">
        <v>325</v>
      </c>
      <c r="K64" s="185" t="s">
        <v>1196</v>
      </c>
      <c r="L64" s="185">
        <v>5</v>
      </c>
      <c r="M64" s="185"/>
      <c r="N64" s="185">
        <v>98</v>
      </c>
      <c r="O64" s="186">
        <v>18072993.378741</v>
      </c>
      <c r="P64" s="185"/>
      <c r="Q64" s="185"/>
      <c r="R64" s="185" t="s">
        <v>1200</v>
      </c>
      <c r="S64" s="185" t="s">
        <v>1201</v>
      </c>
      <c r="T64" s="185" t="s">
        <v>1200</v>
      </c>
      <c r="U64" s="187">
        <v>45838</v>
      </c>
    </row>
    <row r="65" spans="1:21" ht="409.5" x14ac:dyDescent="0.25">
      <c r="A65" s="185" t="s">
        <v>377</v>
      </c>
      <c r="B65" s="185" t="s">
        <v>394</v>
      </c>
      <c r="C65" s="185" t="s">
        <v>1375</v>
      </c>
      <c r="D65" s="185" t="s">
        <v>395</v>
      </c>
      <c r="E65" s="185" t="s">
        <v>396</v>
      </c>
      <c r="F65" s="185" t="s">
        <v>397</v>
      </c>
      <c r="G65" s="185" t="s">
        <v>17</v>
      </c>
      <c r="H65" s="185" t="s">
        <v>132</v>
      </c>
      <c r="I65" s="185" t="s">
        <v>9</v>
      </c>
      <c r="J65" s="185" t="s">
        <v>10</v>
      </c>
      <c r="K65" s="185" t="s">
        <v>26</v>
      </c>
      <c r="L65" s="185">
        <v>4</v>
      </c>
      <c r="M65" s="185" t="s">
        <v>398</v>
      </c>
      <c r="N65" s="185"/>
      <c r="O65" s="186"/>
      <c r="P65" s="185" t="s">
        <v>1138</v>
      </c>
      <c r="Q65" s="185" t="s">
        <v>1139</v>
      </c>
      <c r="R65" s="185" t="s">
        <v>1140</v>
      </c>
      <c r="S65" s="185" t="s">
        <v>1141</v>
      </c>
      <c r="T65" s="185"/>
      <c r="U65" s="187">
        <v>45657</v>
      </c>
    </row>
    <row r="66" spans="1:21" ht="190" x14ac:dyDescent="0.25">
      <c r="A66" s="185" t="s">
        <v>377</v>
      </c>
      <c r="B66" s="185" t="s">
        <v>394</v>
      </c>
      <c r="C66" s="185" t="s">
        <v>1376</v>
      </c>
      <c r="D66" s="185" t="s">
        <v>399</v>
      </c>
      <c r="E66" s="185" t="s">
        <v>400</v>
      </c>
      <c r="F66" s="185" t="s">
        <v>401</v>
      </c>
      <c r="G66" s="185" t="s">
        <v>40</v>
      </c>
      <c r="H66" s="185" t="s">
        <v>132</v>
      </c>
      <c r="I66" s="185" t="s">
        <v>19</v>
      </c>
      <c r="J66" s="185" t="s">
        <v>72</v>
      </c>
      <c r="K66" s="185" t="s">
        <v>160</v>
      </c>
      <c r="L66" s="185">
        <v>3</v>
      </c>
      <c r="M66" s="185"/>
      <c r="N66" s="185">
        <v>4</v>
      </c>
      <c r="O66" s="186">
        <v>7</v>
      </c>
      <c r="P66" s="185"/>
      <c r="Q66" s="185"/>
      <c r="R66" s="185" t="s">
        <v>402</v>
      </c>
      <c r="S66" s="185" t="s">
        <v>403</v>
      </c>
      <c r="T66" s="185" t="s">
        <v>402</v>
      </c>
      <c r="U66" s="187">
        <v>45334</v>
      </c>
    </row>
    <row r="67" spans="1:21" ht="80" x14ac:dyDescent="0.25">
      <c r="A67" s="185" t="s">
        <v>404</v>
      </c>
      <c r="B67" s="185" t="s">
        <v>405</v>
      </c>
      <c r="C67" s="185" t="s">
        <v>1377</v>
      </c>
      <c r="D67" s="185" t="s">
        <v>406</v>
      </c>
      <c r="E67" s="185" t="s">
        <v>407</v>
      </c>
      <c r="F67" s="185" t="s">
        <v>408</v>
      </c>
      <c r="G67" s="185" t="s">
        <v>40</v>
      </c>
      <c r="H67" s="185" t="s">
        <v>409</v>
      </c>
      <c r="I67" s="185" t="s">
        <v>9</v>
      </c>
      <c r="J67" s="185" t="s">
        <v>10</v>
      </c>
      <c r="K67" s="185" t="s">
        <v>48</v>
      </c>
      <c r="L67" s="185">
        <v>4</v>
      </c>
      <c r="M67" s="185" t="s">
        <v>410</v>
      </c>
      <c r="N67" s="185"/>
      <c r="O67" s="186"/>
      <c r="P67" s="185" t="s">
        <v>411</v>
      </c>
      <c r="Q67" s="185" t="s">
        <v>412</v>
      </c>
      <c r="R67" s="185" t="s">
        <v>413</v>
      </c>
      <c r="S67" s="185" t="s">
        <v>414</v>
      </c>
      <c r="T67" s="185" t="s">
        <v>1378</v>
      </c>
      <c r="U67" s="187">
        <v>45473</v>
      </c>
    </row>
    <row r="68" spans="1:21" ht="250" x14ac:dyDescent="0.25">
      <c r="A68" s="185" t="s">
        <v>404</v>
      </c>
      <c r="B68" s="185" t="s">
        <v>405</v>
      </c>
      <c r="C68" s="185" t="s">
        <v>1379</v>
      </c>
      <c r="D68" s="185" t="s">
        <v>415</v>
      </c>
      <c r="E68" s="185" t="s">
        <v>416</v>
      </c>
      <c r="F68" s="185" t="s">
        <v>417</v>
      </c>
      <c r="G68" s="185" t="s">
        <v>40</v>
      </c>
      <c r="H68" s="185" t="s">
        <v>409</v>
      </c>
      <c r="I68" s="185" t="s">
        <v>9</v>
      </c>
      <c r="J68" s="185" t="s">
        <v>10</v>
      </c>
      <c r="K68" s="185" t="s">
        <v>73</v>
      </c>
      <c r="L68" s="185">
        <v>3</v>
      </c>
      <c r="M68" s="185" t="s">
        <v>418</v>
      </c>
      <c r="N68" s="185"/>
      <c r="O68" s="186"/>
      <c r="P68" s="185" t="s">
        <v>419</v>
      </c>
      <c r="Q68" s="185" t="s">
        <v>420</v>
      </c>
      <c r="R68" s="185" t="s">
        <v>421</v>
      </c>
      <c r="S68" s="185" t="s">
        <v>422</v>
      </c>
      <c r="T68" s="185" t="s">
        <v>423</v>
      </c>
      <c r="U68" s="187">
        <v>45199</v>
      </c>
    </row>
    <row r="69" spans="1:21" ht="170" x14ac:dyDescent="0.25">
      <c r="A69" s="185" t="s">
        <v>404</v>
      </c>
      <c r="B69" s="185" t="s">
        <v>405</v>
      </c>
      <c r="C69" s="185" t="s">
        <v>1380</v>
      </c>
      <c r="D69" s="185" t="s">
        <v>424</v>
      </c>
      <c r="E69" s="185" t="s">
        <v>425</v>
      </c>
      <c r="F69" s="185" t="s">
        <v>426</v>
      </c>
      <c r="G69" s="185" t="s">
        <v>40</v>
      </c>
      <c r="H69" s="185" t="s">
        <v>409</v>
      </c>
      <c r="I69" s="185" t="s">
        <v>9</v>
      </c>
      <c r="J69" s="185" t="s">
        <v>10</v>
      </c>
      <c r="K69" s="185" t="s">
        <v>11</v>
      </c>
      <c r="L69" s="185">
        <v>3</v>
      </c>
      <c r="M69" s="185" t="s">
        <v>427</v>
      </c>
      <c r="N69" s="185"/>
      <c r="O69" s="186"/>
      <c r="P69" s="185" t="s">
        <v>428</v>
      </c>
      <c r="Q69" s="185" t="s">
        <v>429</v>
      </c>
      <c r="R69" s="185" t="s">
        <v>430</v>
      </c>
      <c r="S69" s="185" t="s">
        <v>431</v>
      </c>
      <c r="T69" s="185" t="s">
        <v>432</v>
      </c>
      <c r="U69" s="187">
        <v>45264</v>
      </c>
    </row>
    <row r="70" spans="1:21" ht="280" x14ac:dyDescent="0.25">
      <c r="A70" s="185" t="s">
        <v>404</v>
      </c>
      <c r="B70" s="185" t="s">
        <v>433</v>
      </c>
      <c r="C70" s="185" t="s">
        <v>1381</v>
      </c>
      <c r="D70" s="185" t="s">
        <v>434</v>
      </c>
      <c r="E70" s="185" t="s">
        <v>435</v>
      </c>
      <c r="F70" s="185" t="s">
        <v>436</v>
      </c>
      <c r="G70" s="185" t="s">
        <v>7</v>
      </c>
      <c r="H70" s="185" t="s">
        <v>409</v>
      </c>
      <c r="I70" s="185" t="s">
        <v>9</v>
      </c>
      <c r="J70" s="185" t="s">
        <v>10</v>
      </c>
      <c r="K70" s="185" t="s">
        <v>48</v>
      </c>
      <c r="L70" s="185">
        <v>4</v>
      </c>
      <c r="M70" s="185" t="s">
        <v>437</v>
      </c>
      <c r="N70" s="185"/>
      <c r="O70" s="186"/>
      <c r="P70" s="185" t="s">
        <v>438</v>
      </c>
      <c r="Q70" s="185" t="s">
        <v>439</v>
      </c>
      <c r="R70" s="185" t="s">
        <v>1382</v>
      </c>
      <c r="S70" s="185" t="s">
        <v>1383</v>
      </c>
      <c r="T70" s="185" t="s">
        <v>440</v>
      </c>
      <c r="U70" s="187">
        <v>45473</v>
      </c>
    </row>
    <row r="71" spans="1:21" ht="290" x14ac:dyDescent="0.25">
      <c r="A71" s="185" t="s">
        <v>404</v>
      </c>
      <c r="B71" s="185" t="s">
        <v>441</v>
      </c>
      <c r="C71" s="185" t="s">
        <v>1384</v>
      </c>
      <c r="D71" s="185" t="s">
        <v>442</v>
      </c>
      <c r="E71" s="185" t="s">
        <v>443</v>
      </c>
      <c r="F71" s="185" t="s">
        <v>444</v>
      </c>
      <c r="G71" s="185" t="s">
        <v>7</v>
      </c>
      <c r="H71" s="185" t="s">
        <v>409</v>
      </c>
      <c r="I71" s="185" t="s">
        <v>9</v>
      </c>
      <c r="J71" s="185" t="s">
        <v>10</v>
      </c>
      <c r="K71" s="185" t="s">
        <v>48</v>
      </c>
      <c r="L71" s="185">
        <v>4</v>
      </c>
      <c r="M71" s="185" t="s">
        <v>445</v>
      </c>
      <c r="N71" s="185"/>
      <c r="O71" s="186"/>
      <c r="P71" s="185" t="s">
        <v>446</v>
      </c>
      <c r="Q71" s="185" t="s">
        <v>447</v>
      </c>
      <c r="R71" s="185" t="s">
        <v>1385</v>
      </c>
      <c r="S71" s="185" t="s">
        <v>1386</v>
      </c>
      <c r="T71" s="185" t="s">
        <v>448</v>
      </c>
      <c r="U71" s="187">
        <v>45473</v>
      </c>
    </row>
    <row r="72" spans="1:21" ht="260" x14ac:dyDescent="0.25">
      <c r="A72" s="185" t="s">
        <v>404</v>
      </c>
      <c r="B72" s="185" t="s">
        <v>449</v>
      </c>
      <c r="C72" s="185" t="s">
        <v>1387</v>
      </c>
      <c r="D72" s="185" t="s">
        <v>450</v>
      </c>
      <c r="E72" s="185" t="s">
        <v>451</v>
      </c>
      <c r="F72" s="185" t="s">
        <v>452</v>
      </c>
      <c r="G72" s="185" t="s">
        <v>40</v>
      </c>
      <c r="H72" s="185" t="s">
        <v>409</v>
      </c>
      <c r="I72" s="185" t="s">
        <v>19</v>
      </c>
      <c r="J72" s="185" t="s">
        <v>453</v>
      </c>
      <c r="K72" s="185" t="s">
        <v>11</v>
      </c>
      <c r="L72" s="185">
        <v>3</v>
      </c>
      <c r="M72" s="185"/>
      <c r="N72" s="185">
        <v>50</v>
      </c>
      <c r="O72" s="186">
        <v>64</v>
      </c>
      <c r="P72" s="185"/>
      <c r="Q72" s="185"/>
      <c r="R72" s="185" t="s">
        <v>1142</v>
      </c>
      <c r="S72" s="185" t="s">
        <v>1143</v>
      </c>
      <c r="T72" s="185" t="s">
        <v>594</v>
      </c>
      <c r="U72" s="187">
        <v>45291</v>
      </c>
    </row>
    <row r="73" spans="1:21" ht="250" x14ac:dyDescent="0.25">
      <c r="A73" s="185" t="s">
        <v>404</v>
      </c>
      <c r="B73" s="185" t="s">
        <v>454</v>
      </c>
      <c r="C73" s="185" t="s">
        <v>1388</v>
      </c>
      <c r="D73" s="185" t="s">
        <v>455</v>
      </c>
      <c r="E73" s="185" t="s">
        <v>456</v>
      </c>
      <c r="F73" s="185" t="s">
        <v>457</v>
      </c>
      <c r="G73" s="185" t="s">
        <v>17</v>
      </c>
      <c r="H73" s="185" t="s">
        <v>409</v>
      </c>
      <c r="I73" s="185" t="s">
        <v>9</v>
      </c>
      <c r="J73" s="185" t="s">
        <v>10</v>
      </c>
      <c r="K73" s="185" t="s">
        <v>56</v>
      </c>
      <c r="L73" s="185">
        <v>5</v>
      </c>
      <c r="M73" s="185" t="s">
        <v>458</v>
      </c>
      <c r="N73" s="185"/>
      <c r="O73" s="186"/>
      <c r="P73" s="185" t="s">
        <v>1144</v>
      </c>
      <c r="Q73" s="185" t="s">
        <v>1145</v>
      </c>
      <c r="R73" s="185" t="s">
        <v>1146</v>
      </c>
      <c r="S73" s="185" t="s">
        <v>1147</v>
      </c>
      <c r="T73" s="185" t="s">
        <v>1148</v>
      </c>
      <c r="U73" s="187">
        <v>45747</v>
      </c>
    </row>
    <row r="74" spans="1:21" ht="400" x14ac:dyDescent="0.25">
      <c r="A74" s="185" t="s">
        <v>404</v>
      </c>
      <c r="B74" s="185" t="s">
        <v>459</v>
      </c>
      <c r="C74" s="185" t="s">
        <v>1389</v>
      </c>
      <c r="D74" s="185" t="s">
        <v>460</v>
      </c>
      <c r="E74" s="185" t="s">
        <v>461</v>
      </c>
      <c r="F74" s="185" t="s">
        <v>462</v>
      </c>
      <c r="G74" s="185" t="s">
        <v>17</v>
      </c>
      <c r="H74" s="185" t="s">
        <v>409</v>
      </c>
      <c r="I74" s="185" t="s">
        <v>9</v>
      </c>
      <c r="J74" s="185" t="s">
        <v>10</v>
      </c>
      <c r="K74" s="185" t="s">
        <v>56</v>
      </c>
      <c r="L74" s="185">
        <v>5</v>
      </c>
      <c r="M74" s="185" t="s">
        <v>458</v>
      </c>
      <c r="N74" s="185"/>
      <c r="O74" s="186"/>
      <c r="P74" s="185" t="s">
        <v>1149</v>
      </c>
      <c r="Q74" s="185" t="s">
        <v>1150</v>
      </c>
      <c r="R74" s="185" t="s">
        <v>1151</v>
      </c>
      <c r="S74" s="185" t="s">
        <v>1152</v>
      </c>
      <c r="T74" s="185" t="s">
        <v>1153</v>
      </c>
      <c r="U74" s="187">
        <v>45747</v>
      </c>
    </row>
    <row r="75" spans="1:21" ht="230" x14ac:dyDescent="0.25">
      <c r="A75" s="185" t="s">
        <v>404</v>
      </c>
      <c r="B75" s="185" t="s">
        <v>463</v>
      </c>
      <c r="C75" s="185" t="s">
        <v>1390</v>
      </c>
      <c r="D75" s="185" t="s">
        <v>464</v>
      </c>
      <c r="E75" s="185" t="s">
        <v>465</v>
      </c>
      <c r="F75" s="185" t="s">
        <v>466</v>
      </c>
      <c r="G75" s="185" t="s">
        <v>40</v>
      </c>
      <c r="H75" s="185" t="s">
        <v>409</v>
      </c>
      <c r="I75" s="185" t="s">
        <v>9</v>
      </c>
      <c r="J75" s="185" t="s">
        <v>10</v>
      </c>
      <c r="K75" s="185" t="s">
        <v>73</v>
      </c>
      <c r="L75" s="185">
        <v>3</v>
      </c>
      <c r="M75" s="185" t="s">
        <v>467</v>
      </c>
      <c r="N75" s="185"/>
      <c r="O75" s="186"/>
      <c r="P75" s="185" t="s">
        <v>467</v>
      </c>
      <c r="Q75" s="185" t="s">
        <v>468</v>
      </c>
      <c r="R75" s="185" t="s">
        <v>469</v>
      </c>
      <c r="S75" s="185" t="s">
        <v>470</v>
      </c>
      <c r="T75" s="185" t="s">
        <v>469</v>
      </c>
      <c r="U75" s="187">
        <v>45199</v>
      </c>
    </row>
    <row r="76" spans="1:21" ht="330" x14ac:dyDescent="0.25">
      <c r="A76" s="185" t="s">
        <v>404</v>
      </c>
      <c r="B76" s="185" t="s">
        <v>463</v>
      </c>
      <c r="C76" s="185" t="s">
        <v>1391</v>
      </c>
      <c r="D76" s="185" t="s">
        <v>471</v>
      </c>
      <c r="E76" s="185" t="s">
        <v>472</v>
      </c>
      <c r="F76" s="185" t="s">
        <v>473</v>
      </c>
      <c r="G76" s="185" t="s">
        <v>7</v>
      </c>
      <c r="H76" s="185" t="s">
        <v>409</v>
      </c>
      <c r="I76" s="185" t="s">
        <v>9</v>
      </c>
      <c r="J76" s="185" t="s">
        <v>10</v>
      </c>
      <c r="K76" s="185" t="s">
        <v>21</v>
      </c>
      <c r="L76" s="185">
        <v>4</v>
      </c>
      <c r="M76" s="185" t="s">
        <v>474</v>
      </c>
      <c r="N76" s="185"/>
      <c r="O76" s="186"/>
      <c r="P76" s="185" t="s">
        <v>475</v>
      </c>
      <c r="Q76" s="185" t="s">
        <v>476</v>
      </c>
      <c r="R76" s="185" t="s">
        <v>1392</v>
      </c>
      <c r="S76" s="185" t="s">
        <v>1393</v>
      </c>
      <c r="T76" s="185" t="s">
        <v>1394</v>
      </c>
      <c r="U76" s="187">
        <v>45565</v>
      </c>
    </row>
    <row r="77" spans="1:21" ht="230" x14ac:dyDescent="0.25">
      <c r="A77" s="185" t="s">
        <v>404</v>
      </c>
      <c r="B77" s="185" t="s">
        <v>463</v>
      </c>
      <c r="C77" s="185" t="s">
        <v>1395</v>
      </c>
      <c r="D77" s="185" t="s">
        <v>477</v>
      </c>
      <c r="E77" s="185" t="s">
        <v>478</v>
      </c>
      <c r="F77" s="185" t="s">
        <v>479</v>
      </c>
      <c r="G77" s="185" t="s">
        <v>40</v>
      </c>
      <c r="H77" s="185" t="s">
        <v>409</v>
      </c>
      <c r="I77" s="185" t="s">
        <v>9</v>
      </c>
      <c r="J77" s="185" t="s">
        <v>10</v>
      </c>
      <c r="K77" s="185" t="s">
        <v>73</v>
      </c>
      <c r="L77" s="185">
        <v>3</v>
      </c>
      <c r="M77" s="185" t="s">
        <v>480</v>
      </c>
      <c r="N77" s="185"/>
      <c r="O77" s="186"/>
      <c r="P77" s="185" t="s">
        <v>480</v>
      </c>
      <c r="Q77" s="185" t="s">
        <v>481</v>
      </c>
      <c r="R77" s="185" t="s">
        <v>469</v>
      </c>
      <c r="S77" s="185" t="s">
        <v>470</v>
      </c>
      <c r="T77" s="185" t="s">
        <v>469</v>
      </c>
      <c r="U77" s="187">
        <v>45199</v>
      </c>
    </row>
    <row r="78" spans="1:21" ht="409.5" x14ac:dyDescent="0.25">
      <c r="A78" s="185" t="s">
        <v>404</v>
      </c>
      <c r="B78" s="185" t="s">
        <v>482</v>
      </c>
      <c r="C78" s="185" t="s">
        <v>1396</v>
      </c>
      <c r="D78" s="185" t="s">
        <v>483</v>
      </c>
      <c r="E78" s="185" t="s">
        <v>484</v>
      </c>
      <c r="F78" s="185" t="s">
        <v>485</v>
      </c>
      <c r="G78" s="185" t="s">
        <v>17</v>
      </c>
      <c r="H78" s="185" t="s">
        <v>54</v>
      </c>
      <c r="I78" s="185" t="s">
        <v>9</v>
      </c>
      <c r="J78" s="185" t="s">
        <v>10</v>
      </c>
      <c r="K78" s="185" t="s">
        <v>56</v>
      </c>
      <c r="L78" s="185">
        <v>5</v>
      </c>
      <c r="M78" s="185" t="s">
        <v>486</v>
      </c>
      <c r="N78" s="185"/>
      <c r="O78" s="186"/>
      <c r="P78" s="185" t="s">
        <v>487</v>
      </c>
      <c r="Q78" s="185" t="s">
        <v>488</v>
      </c>
      <c r="R78" s="185" t="s">
        <v>1397</v>
      </c>
      <c r="S78" s="185" t="s">
        <v>1398</v>
      </c>
      <c r="T78" s="185" t="s">
        <v>489</v>
      </c>
      <c r="U78" s="187">
        <v>45747</v>
      </c>
    </row>
    <row r="79" spans="1:21" ht="150" x14ac:dyDescent="0.25">
      <c r="A79" s="185" t="s">
        <v>404</v>
      </c>
      <c r="B79" s="185" t="s">
        <v>490</v>
      </c>
      <c r="C79" s="185" t="s">
        <v>1399</v>
      </c>
      <c r="D79" s="185" t="s">
        <v>491</v>
      </c>
      <c r="E79" s="185" t="s">
        <v>492</v>
      </c>
      <c r="F79" s="185" t="s">
        <v>493</v>
      </c>
      <c r="G79" s="185" t="s">
        <v>17</v>
      </c>
      <c r="H79" s="185" t="s">
        <v>54</v>
      </c>
      <c r="I79" s="185" t="s">
        <v>19</v>
      </c>
      <c r="J79" s="185" t="s">
        <v>63</v>
      </c>
      <c r="K79" s="185" t="s">
        <v>56</v>
      </c>
      <c r="L79" s="185">
        <v>5</v>
      </c>
      <c r="M79" s="185"/>
      <c r="N79" s="185">
        <v>60</v>
      </c>
      <c r="O79" s="186">
        <v>45</v>
      </c>
      <c r="P79" s="185"/>
      <c r="Q79" s="185"/>
      <c r="R79" s="185" t="s">
        <v>494</v>
      </c>
      <c r="S79" s="185" t="s">
        <v>495</v>
      </c>
      <c r="T79" s="185"/>
      <c r="U79" s="187">
        <v>45747</v>
      </c>
    </row>
    <row r="80" spans="1:21" ht="70" x14ac:dyDescent="0.25">
      <c r="A80" s="185" t="s">
        <v>404</v>
      </c>
      <c r="B80" s="185" t="s">
        <v>490</v>
      </c>
      <c r="C80" s="185" t="s">
        <v>1400</v>
      </c>
      <c r="D80" s="185" t="s">
        <v>496</v>
      </c>
      <c r="E80" s="185" t="s">
        <v>497</v>
      </c>
      <c r="F80" s="185" t="s">
        <v>498</v>
      </c>
      <c r="G80" s="185" t="s">
        <v>17</v>
      </c>
      <c r="H80" s="185" t="s">
        <v>54</v>
      </c>
      <c r="I80" s="185" t="s">
        <v>19</v>
      </c>
      <c r="J80" s="185" t="s">
        <v>72</v>
      </c>
      <c r="K80" s="185" t="s">
        <v>56</v>
      </c>
      <c r="L80" s="185">
        <v>5</v>
      </c>
      <c r="M80" s="185"/>
      <c r="N80" s="185">
        <v>20</v>
      </c>
      <c r="O80" s="186">
        <v>2</v>
      </c>
      <c r="P80" s="185"/>
      <c r="Q80" s="185"/>
      <c r="R80" s="185" t="s">
        <v>1154</v>
      </c>
      <c r="S80" s="185" t="s">
        <v>1155</v>
      </c>
      <c r="T80" s="185"/>
      <c r="U80" s="187">
        <v>45747</v>
      </c>
    </row>
    <row r="81" spans="1:21" ht="40" x14ac:dyDescent="0.25">
      <c r="A81" s="185" t="s">
        <v>404</v>
      </c>
      <c r="B81" s="185" t="s">
        <v>490</v>
      </c>
      <c r="C81" s="185" t="s">
        <v>1401</v>
      </c>
      <c r="D81" s="185" t="s">
        <v>499</v>
      </c>
      <c r="E81" s="185" t="s">
        <v>500</v>
      </c>
      <c r="F81" s="185" t="s">
        <v>501</v>
      </c>
      <c r="G81" s="185" t="s">
        <v>17</v>
      </c>
      <c r="H81" s="185" t="s">
        <v>54</v>
      </c>
      <c r="I81" s="185" t="s">
        <v>19</v>
      </c>
      <c r="J81" s="185" t="s">
        <v>72</v>
      </c>
      <c r="K81" s="185" t="s">
        <v>56</v>
      </c>
      <c r="L81" s="185">
        <v>5</v>
      </c>
      <c r="M81" s="185" t="s">
        <v>502</v>
      </c>
      <c r="N81" s="185"/>
      <c r="O81" s="186"/>
      <c r="P81" s="185" t="s">
        <v>503</v>
      </c>
      <c r="Q81" s="185" t="s">
        <v>503</v>
      </c>
      <c r="R81" s="185" t="s">
        <v>1156</v>
      </c>
      <c r="S81" s="185" t="s">
        <v>1157</v>
      </c>
      <c r="T81" s="185"/>
      <c r="U81" s="187">
        <v>45747</v>
      </c>
    </row>
    <row r="82" spans="1:21" ht="90" x14ac:dyDescent="0.25">
      <c r="A82" s="185" t="s">
        <v>404</v>
      </c>
      <c r="B82" s="185" t="s">
        <v>504</v>
      </c>
      <c r="C82" s="185" t="s">
        <v>1402</v>
      </c>
      <c r="D82" s="185" t="s">
        <v>505</v>
      </c>
      <c r="E82" s="185" t="s">
        <v>506</v>
      </c>
      <c r="F82" s="185" t="s">
        <v>507</v>
      </c>
      <c r="G82" s="185" t="s">
        <v>17</v>
      </c>
      <c r="H82" s="185" t="s">
        <v>508</v>
      </c>
      <c r="I82" s="185" t="s">
        <v>9</v>
      </c>
      <c r="J82" s="185" t="s">
        <v>10</v>
      </c>
      <c r="K82" s="185" t="s">
        <v>56</v>
      </c>
      <c r="L82" s="185">
        <v>5</v>
      </c>
      <c r="M82" s="185" t="s">
        <v>509</v>
      </c>
      <c r="N82" s="185"/>
      <c r="O82" s="186"/>
      <c r="P82" s="185" t="s">
        <v>1403</v>
      </c>
      <c r="Q82" s="185" t="s">
        <v>1404</v>
      </c>
      <c r="R82" s="185" t="s">
        <v>1405</v>
      </c>
      <c r="S82" s="185" t="s">
        <v>1406</v>
      </c>
      <c r="T82" s="185"/>
      <c r="U82" s="187">
        <v>45747</v>
      </c>
    </row>
    <row r="83" spans="1:21" ht="409.5" x14ac:dyDescent="0.25">
      <c r="A83" s="185" t="s">
        <v>404</v>
      </c>
      <c r="B83" s="185" t="s">
        <v>504</v>
      </c>
      <c r="C83" s="185" t="s">
        <v>1407</v>
      </c>
      <c r="D83" s="185" t="s">
        <v>510</v>
      </c>
      <c r="E83" s="185" t="s">
        <v>511</v>
      </c>
      <c r="F83" s="185" t="s">
        <v>512</v>
      </c>
      <c r="G83" s="185" t="s">
        <v>17</v>
      </c>
      <c r="H83" s="185" t="s">
        <v>508</v>
      </c>
      <c r="I83" s="185" t="s">
        <v>19</v>
      </c>
      <c r="J83" s="185" t="s">
        <v>72</v>
      </c>
      <c r="K83" s="185" t="s">
        <v>26</v>
      </c>
      <c r="L83" s="185">
        <v>4</v>
      </c>
      <c r="M83" s="185"/>
      <c r="N83" s="185">
        <v>10</v>
      </c>
      <c r="O83" s="186"/>
      <c r="P83" s="185"/>
      <c r="Q83" s="185"/>
      <c r="R83" s="185" t="s">
        <v>513</v>
      </c>
      <c r="S83" s="185" t="s">
        <v>514</v>
      </c>
      <c r="T83" s="185"/>
      <c r="U83" s="187">
        <v>45657</v>
      </c>
    </row>
    <row r="84" spans="1:21" ht="380" x14ac:dyDescent="0.25">
      <c r="A84" s="185" t="s">
        <v>404</v>
      </c>
      <c r="B84" s="185" t="s">
        <v>504</v>
      </c>
      <c r="C84" s="185" t="s">
        <v>1408</v>
      </c>
      <c r="D84" s="185" t="s">
        <v>515</v>
      </c>
      <c r="E84" s="185" t="s">
        <v>516</v>
      </c>
      <c r="F84" s="185" t="s">
        <v>517</v>
      </c>
      <c r="G84" s="185" t="s">
        <v>518</v>
      </c>
      <c r="H84" s="185" t="s">
        <v>508</v>
      </c>
      <c r="I84" s="185" t="s">
        <v>9</v>
      </c>
      <c r="J84" s="185" t="s">
        <v>10</v>
      </c>
      <c r="K84" s="185" t="s">
        <v>26</v>
      </c>
      <c r="L84" s="185">
        <v>4</v>
      </c>
      <c r="M84" s="185" t="s">
        <v>519</v>
      </c>
      <c r="N84" s="185"/>
      <c r="O84" s="186"/>
      <c r="P84" s="185" t="s">
        <v>1409</v>
      </c>
      <c r="Q84" s="185" t="s">
        <v>1410</v>
      </c>
      <c r="R84" s="185" t="s">
        <v>1411</v>
      </c>
      <c r="S84" s="185" t="s">
        <v>1412</v>
      </c>
      <c r="T84" s="185" t="s">
        <v>520</v>
      </c>
      <c r="U84" s="187">
        <v>45657</v>
      </c>
    </row>
    <row r="85" spans="1:21" ht="280" x14ac:dyDescent="0.25">
      <c r="A85" s="185" t="s">
        <v>404</v>
      </c>
      <c r="B85" s="185" t="s">
        <v>521</v>
      </c>
      <c r="C85" s="185" t="s">
        <v>1413</v>
      </c>
      <c r="D85" s="185" t="s">
        <v>522</v>
      </c>
      <c r="E85" s="185" t="s">
        <v>523</v>
      </c>
      <c r="F85" s="185" t="s">
        <v>524</v>
      </c>
      <c r="G85" s="185" t="s">
        <v>40</v>
      </c>
      <c r="H85" s="185" t="s">
        <v>525</v>
      </c>
      <c r="I85" s="185" t="s">
        <v>9</v>
      </c>
      <c r="J85" s="185" t="s">
        <v>10</v>
      </c>
      <c r="K85" s="185" t="s">
        <v>11</v>
      </c>
      <c r="L85" s="185">
        <v>3</v>
      </c>
      <c r="M85" s="185" t="s">
        <v>526</v>
      </c>
      <c r="N85" s="185"/>
      <c r="O85" s="186"/>
      <c r="P85" s="185" t="s">
        <v>527</v>
      </c>
      <c r="Q85" s="185" t="s">
        <v>528</v>
      </c>
      <c r="R85" s="185" t="s">
        <v>529</v>
      </c>
      <c r="S85" s="185" t="s">
        <v>530</v>
      </c>
      <c r="T85" s="185" t="s">
        <v>531</v>
      </c>
      <c r="U85" s="187">
        <v>45291</v>
      </c>
    </row>
    <row r="86" spans="1:21" ht="290" x14ac:dyDescent="0.25">
      <c r="A86" s="185" t="s">
        <v>404</v>
      </c>
      <c r="B86" s="185" t="s">
        <v>532</v>
      </c>
      <c r="C86" s="185" t="s">
        <v>1414</v>
      </c>
      <c r="D86" s="185" t="s">
        <v>533</v>
      </c>
      <c r="E86" s="185" t="s">
        <v>523</v>
      </c>
      <c r="F86" s="185" t="s">
        <v>534</v>
      </c>
      <c r="G86" s="185" t="s">
        <v>40</v>
      </c>
      <c r="H86" s="185" t="s">
        <v>525</v>
      </c>
      <c r="I86" s="185" t="s">
        <v>9</v>
      </c>
      <c r="J86" s="185" t="s">
        <v>10</v>
      </c>
      <c r="K86" s="185" t="s">
        <v>11</v>
      </c>
      <c r="L86" s="185">
        <v>3</v>
      </c>
      <c r="M86" s="185" t="s">
        <v>526</v>
      </c>
      <c r="N86" s="185"/>
      <c r="O86" s="186"/>
      <c r="P86" s="185" t="s">
        <v>535</v>
      </c>
      <c r="Q86" s="185" t="s">
        <v>536</v>
      </c>
      <c r="R86" s="185" t="s">
        <v>537</v>
      </c>
      <c r="S86" s="185" t="s">
        <v>538</v>
      </c>
      <c r="T86" s="185" t="s">
        <v>539</v>
      </c>
      <c r="U86" s="187">
        <v>45282</v>
      </c>
    </row>
    <row r="87" spans="1:21" ht="150" x14ac:dyDescent="0.25">
      <c r="A87" s="185" t="s">
        <v>404</v>
      </c>
      <c r="B87" s="185" t="s">
        <v>1202</v>
      </c>
      <c r="C87" s="185" t="s">
        <v>1415</v>
      </c>
      <c r="D87" s="185" t="s">
        <v>1203</v>
      </c>
      <c r="E87" s="185" t="s">
        <v>1204</v>
      </c>
      <c r="F87" s="185" t="s">
        <v>1205</v>
      </c>
      <c r="G87" s="185" t="s">
        <v>17</v>
      </c>
      <c r="H87" s="185" t="s">
        <v>525</v>
      </c>
      <c r="I87" s="185" t="s">
        <v>9</v>
      </c>
      <c r="J87" s="185" t="s">
        <v>10</v>
      </c>
      <c r="K87" s="185" t="s">
        <v>1196</v>
      </c>
      <c r="L87" s="185">
        <v>5</v>
      </c>
      <c r="M87" s="185" t="s">
        <v>1206</v>
      </c>
      <c r="N87" s="185"/>
      <c r="O87" s="186"/>
      <c r="P87" s="185" t="s">
        <v>1416</v>
      </c>
      <c r="Q87" s="185" t="s">
        <v>1417</v>
      </c>
      <c r="R87" s="185" t="s">
        <v>1418</v>
      </c>
      <c r="S87" s="185" t="s">
        <v>1419</v>
      </c>
      <c r="T87" s="185" t="s">
        <v>1420</v>
      </c>
      <c r="U87" s="187">
        <v>45838</v>
      </c>
    </row>
    <row r="88" spans="1:21" ht="40" x14ac:dyDescent="0.25">
      <c r="A88" s="185" t="s">
        <v>404</v>
      </c>
      <c r="B88" s="185" t="s">
        <v>1202</v>
      </c>
      <c r="C88" s="185" t="s">
        <v>1421</v>
      </c>
      <c r="D88" s="185" t="s">
        <v>1207</v>
      </c>
      <c r="E88" s="185" t="s">
        <v>1208</v>
      </c>
      <c r="F88" s="185" t="s">
        <v>1209</v>
      </c>
      <c r="G88" s="185" t="s">
        <v>17</v>
      </c>
      <c r="H88" s="185" t="s">
        <v>525</v>
      </c>
      <c r="I88" s="185" t="s">
        <v>9</v>
      </c>
      <c r="J88" s="185" t="s">
        <v>10</v>
      </c>
      <c r="K88" s="185" t="s">
        <v>1210</v>
      </c>
      <c r="L88" s="185">
        <v>5</v>
      </c>
      <c r="M88" s="185" t="s">
        <v>1211</v>
      </c>
      <c r="N88" s="185"/>
      <c r="O88" s="186"/>
      <c r="P88" s="185"/>
      <c r="Q88" s="185"/>
      <c r="R88" s="185"/>
      <c r="S88" s="185"/>
      <c r="T88" s="185"/>
      <c r="U88" s="187">
        <v>45930</v>
      </c>
    </row>
    <row r="89" spans="1:21" ht="330" x14ac:dyDescent="0.25">
      <c r="A89" s="185" t="s">
        <v>404</v>
      </c>
      <c r="B89" s="185" t="s">
        <v>540</v>
      </c>
      <c r="C89" s="185" t="s">
        <v>1422</v>
      </c>
      <c r="D89" s="185" t="s">
        <v>541</v>
      </c>
      <c r="E89" s="185" t="s">
        <v>542</v>
      </c>
      <c r="F89" s="185" t="s">
        <v>543</v>
      </c>
      <c r="G89" s="185" t="s">
        <v>17</v>
      </c>
      <c r="H89" s="185" t="s">
        <v>409</v>
      </c>
      <c r="I89" s="185" t="s">
        <v>9</v>
      </c>
      <c r="J89" s="185" t="s">
        <v>10</v>
      </c>
      <c r="K89" s="185" t="s">
        <v>26</v>
      </c>
      <c r="L89" s="185">
        <v>4</v>
      </c>
      <c r="M89" s="185" t="s">
        <v>544</v>
      </c>
      <c r="N89" s="185"/>
      <c r="O89" s="186"/>
      <c r="P89" s="185" t="s">
        <v>545</v>
      </c>
      <c r="Q89" s="185" t="s">
        <v>546</v>
      </c>
      <c r="R89" s="185" t="s">
        <v>547</v>
      </c>
      <c r="S89" s="185" t="s">
        <v>548</v>
      </c>
      <c r="T89" s="185" t="s">
        <v>547</v>
      </c>
      <c r="U89" s="187">
        <v>45657</v>
      </c>
    </row>
    <row r="90" spans="1:21" ht="90" x14ac:dyDescent="0.25">
      <c r="A90" s="185" t="s">
        <v>549</v>
      </c>
      <c r="B90" s="185" t="s">
        <v>550</v>
      </c>
      <c r="C90" s="185" t="s">
        <v>1423</v>
      </c>
      <c r="D90" s="185" t="s">
        <v>551</v>
      </c>
      <c r="E90" s="185" t="s">
        <v>552</v>
      </c>
      <c r="F90" s="185" t="s">
        <v>553</v>
      </c>
      <c r="G90" s="185" t="s">
        <v>17</v>
      </c>
      <c r="H90" s="185" t="s">
        <v>554</v>
      </c>
      <c r="I90" s="185" t="s">
        <v>9</v>
      </c>
      <c r="J90" s="185" t="s">
        <v>10</v>
      </c>
      <c r="K90" s="185" t="s">
        <v>26</v>
      </c>
      <c r="L90" s="185">
        <v>4</v>
      </c>
      <c r="M90" s="185" t="s">
        <v>555</v>
      </c>
      <c r="N90" s="185"/>
      <c r="O90" s="186"/>
      <c r="P90" s="185" t="s">
        <v>1158</v>
      </c>
      <c r="Q90" s="185" t="s">
        <v>556</v>
      </c>
      <c r="R90" s="185" t="s">
        <v>557</v>
      </c>
      <c r="S90" s="185" t="s">
        <v>558</v>
      </c>
      <c r="T90" s="185" t="s">
        <v>1159</v>
      </c>
      <c r="U90" s="187">
        <v>45657</v>
      </c>
    </row>
    <row r="91" spans="1:21" ht="140" x14ac:dyDescent="0.25">
      <c r="A91" s="185" t="s">
        <v>549</v>
      </c>
      <c r="B91" s="185" t="s">
        <v>550</v>
      </c>
      <c r="C91" s="185" t="s">
        <v>1424</v>
      </c>
      <c r="D91" s="185" t="s">
        <v>559</v>
      </c>
      <c r="E91" s="185" t="s">
        <v>560</v>
      </c>
      <c r="F91" s="185" t="s">
        <v>561</v>
      </c>
      <c r="G91" s="185" t="s">
        <v>7</v>
      </c>
      <c r="H91" s="185" t="s">
        <v>554</v>
      </c>
      <c r="I91" s="185" t="s">
        <v>9</v>
      </c>
      <c r="J91" s="185" t="s">
        <v>10</v>
      </c>
      <c r="K91" s="185" t="s">
        <v>253</v>
      </c>
      <c r="L91" s="185">
        <v>4</v>
      </c>
      <c r="M91" s="185" t="s">
        <v>555</v>
      </c>
      <c r="N91" s="185"/>
      <c r="O91" s="186"/>
      <c r="P91" s="185" t="s">
        <v>1425</v>
      </c>
      <c r="Q91" s="185" t="s">
        <v>1426</v>
      </c>
      <c r="R91" s="185" t="s">
        <v>562</v>
      </c>
      <c r="S91" s="185" t="s">
        <v>1160</v>
      </c>
      <c r="T91" s="185" t="s">
        <v>563</v>
      </c>
      <c r="U91" s="187">
        <v>45382</v>
      </c>
    </row>
    <row r="92" spans="1:21" ht="190" x14ac:dyDescent="0.25">
      <c r="A92" s="185" t="s">
        <v>549</v>
      </c>
      <c r="B92" s="185" t="s">
        <v>564</v>
      </c>
      <c r="C92" s="185" t="s">
        <v>1427</v>
      </c>
      <c r="D92" s="185" t="s">
        <v>565</v>
      </c>
      <c r="E92" s="185" t="s">
        <v>566</v>
      </c>
      <c r="F92" s="185" t="s">
        <v>567</v>
      </c>
      <c r="G92" s="185" t="s">
        <v>40</v>
      </c>
      <c r="H92" s="185" t="s">
        <v>554</v>
      </c>
      <c r="I92" s="185" t="s">
        <v>9</v>
      </c>
      <c r="J92" s="185" t="s">
        <v>10</v>
      </c>
      <c r="K92" s="185" t="s">
        <v>26</v>
      </c>
      <c r="L92" s="185">
        <v>4</v>
      </c>
      <c r="M92" s="185" t="s">
        <v>568</v>
      </c>
      <c r="N92" s="185"/>
      <c r="O92" s="186"/>
      <c r="P92" s="185" t="s">
        <v>1161</v>
      </c>
      <c r="Q92" s="185" t="s">
        <v>1162</v>
      </c>
      <c r="R92" s="185" t="s">
        <v>1163</v>
      </c>
      <c r="S92" s="185" t="s">
        <v>1164</v>
      </c>
      <c r="T92" s="185" t="s">
        <v>1165</v>
      </c>
      <c r="U92" s="187">
        <v>45478</v>
      </c>
    </row>
    <row r="93" spans="1:21" ht="70" x14ac:dyDescent="0.25">
      <c r="A93" s="185" t="s">
        <v>549</v>
      </c>
      <c r="B93" s="185" t="s">
        <v>564</v>
      </c>
      <c r="C93" s="185" t="s">
        <v>1428</v>
      </c>
      <c r="D93" s="185" t="s">
        <v>1212</v>
      </c>
      <c r="E93" s="185" t="s">
        <v>1213</v>
      </c>
      <c r="F93" s="185" t="s">
        <v>1214</v>
      </c>
      <c r="G93" s="185" t="s">
        <v>17</v>
      </c>
      <c r="H93" s="185" t="s">
        <v>554</v>
      </c>
      <c r="I93" s="185" t="s">
        <v>9</v>
      </c>
      <c r="J93" s="185" t="s">
        <v>10</v>
      </c>
      <c r="K93" s="185" t="s">
        <v>1196</v>
      </c>
      <c r="L93" s="185">
        <v>5</v>
      </c>
      <c r="M93" s="185" t="s">
        <v>1215</v>
      </c>
      <c r="N93" s="185"/>
      <c r="O93" s="186"/>
      <c r="P93" s="185" t="s">
        <v>1429</v>
      </c>
      <c r="Q93" s="185" t="s">
        <v>1430</v>
      </c>
      <c r="R93" s="185" t="s">
        <v>1431</v>
      </c>
      <c r="S93" s="185" t="s">
        <v>1432</v>
      </c>
      <c r="T93" s="185"/>
      <c r="U93" s="187">
        <v>45838</v>
      </c>
    </row>
    <row r="94" spans="1:21" ht="190" x14ac:dyDescent="0.25">
      <c r="A94" s="185" t="s">
        <v>549</v>
      </c>
      <c r="B94" s="185" t="s">
        <v>569</v>
      </c>
      <c r="C94" s="185" t="s">
        <v>1433</v>
      </c>
      <c r="D94" s="185" t="s">
        <v>570</v>
      </c>
      <c r="E94" s="185" t="s">
        <v>566</v>
      </c>
      <c r="F94" s="185" t="s">
        <v>571</v>
      </c>
      <c r="G94" s="185" t="s">
        <v>40</v>
      </c>
      <c r="H94" s="185" t="s">
        <v>554</v>
      </c>
      <c r="I94" s="185" t="s">
        <v>9</v>
      </c>
      <c r="J94" s="185" t="s">
        <v>10</v>
      </c>
      <c r="K94" s="185" t="s">
        <v>26</v>
      </c>
      <c r="L94" s="185">
        <v>4</v>
      </c>
      <c r="M94" s="185" t="s">
        <v>555</v>
      </c>
      <c r="N94" s="185"/>
      <c r="O94" s="186"/>
      <c r="P94" s="185" t="s">
        <v>1166</v>
      </c>
      <c r="Q94" s="185" t="s">
        <v>1167</v>
      </c>
      <c r="R94" s="185" t="s">
        <v>1168</v>
      </c>
      <c r="S94" s="185" t="s">
        <v>1164</v>
      </c>
      <c r="T94" s="185" t="s">
        <v>1169</v>
      </c>
      <c r="U94" s="187">
        <v>45478</v>
      </c>
    </row>
    <row r="95" spans="1:21" ht="180" x14ac:dyDescent="0.25">
      <c r="A95" s="185" t="s">
        <v>549</v>
      </c>
      <c r="B95" s="185" t="s">
        <v>572</v>
      </c>
      <c r="C95" s="185" t="s">
        <v>1434</v>
      </c>
      <c r="D95" s="185" t="s">
        <v>573</v>
      </c>
      <c r="E95" s="185" t="s">
        <v>566</v>
      </c>
      <c r="F95" s="185" t="s">
        <v>574</v>
      </c>
      <c r="G95" s="185" t="s">
        <v>40</v>
      </c>
      <c r="H95" s="185" t="s">
        <v>554</v>
      </c>
      <c r="I95" s="185" t="s">
        <v>9</v>
      </c>
      <c r="J95" s="185" t="s">
        <v>10</v>
      </c>
      <c r="K95" s="185" t="s">
        <v>26</v>
      </c>
      <c r="L95" s="185">
        <v>4</v>
      </c>
      <c r="M95" s="185" t="s">
        <v>555</v>
      </c>
      <c r="N95" s="185"/>
      <c r="O95" s="186"/>
      <c r="P95" s="185" t="s">
        <v>1170</v>
      </c>
      <c r="Q95" s="185" t="s">
        <v>1171</v>
      </c>
      <c r="R95" s="185" t="s">
        <v>1163</v>
      </c>
      <c r="S95" s="185" t="s">
        <v>1164</v>
      </c>
      <c r="T95" s="185" t="s">
        <v>1172</v>
      </c>
      <c r="U95" s="187">
        <v>45478</v>
      </c>
    </row>
    <row r="96" spans="1:21" ht="70" x14ac:dyDescent="0.25">
      <c r="A96" s="185" t="s">
        <v>549</v>
      </c>
      <c r="B96" s="185" t="s">
        <v>572</v>
      </c>
      <c r="C96" s="185" t="s">
        <v>1435</v>
      </c>
      <c r="D96" s="185" t="s">
        <v>1216</v>
      </c>
      <c r="E96" s="185" t="s">
        <v>1217</v>
      </c>
      <c r="F96" s="185" t="s">
        <v>1218</v>
      </c>
      <c r="G96" s="185" t="s">
        <v>17</v>
      </c>
      <c r="H96" s="185" t="s">
        <v>554</v>
      </c>
      <c r="I96" s="185" t="s">
        <v>9</v>
      </c>
      <c r="J96" s="185" t="s">
        <v>10</v>
      </c>
      <c r="K96" s="185" t="s">
        <v>1196</v>
      </c>
      <c r="L96" s="185">
        <v>5</v>
      </c>
      <c r="M96" s="185" t="s">
        <v>1219</v>
      </c>
      <c r="N96" s="185"/>
      <c r="O96" s="186"/>
      <c r="P96" s="185" t="s">
        <v>1436</v>
      </c>
      <c r="Q96" s="185" t="s">
        <v>1437</v>
      </c>
      <c r="R96" s="185" t="s">
        <v>1438</v>
      </c>
      <c r="S96" s="185" t="s">
        <v>1439</v>
      </c>
      <c r="T96" s="185"/>
      <c r="U96" s="187">
        <v>45838</v>
      </c>
    </row>
  </sheetData>
  <autoFilter ref="A6:U96" xr:uid="{00000000-0001-0000-0000-000000000000}"/>
  <mergeCells count="1">
    <mergeCell ref="S1:U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1600A-9C9E-4B1D-B8EC-F67725E4026C}">
  <sheetPr>
    <outlinePr summaryBelow="0"/>
  </sheetPr>
  <dimension ref="A1:R49"/>
  <sheetViews>
    <sheetView showGridLines="0" workbookViewId="0">
      <selection activeCell="M7" sqref="M7"/>
    </sheetView>
  </sheetViews>
  <sheetFormatPr defaultRowHeight="12.5" x14ac:dyDescent="0.25"/>
  <cols>
    <col min="1" max="1" width="14.26953125" style="6" customWidth="1"/>
    <col min="2" max="2" width="9.26953125" style="6" customWidth="1"/>
    <col min="3" max="3" width="14.453125" style="6" customWidth="1"/>
    <col min="4" max="4" width="7.453125" style="6" customWidth="1"/>
    <col min="5" max="5" width="23.81640625" style="6" customWidth="1"/>
    <col min="6" max="6" width="18" style="6" customWidth="1"/>
    <col min="7" max="7" width="10.08984375" style="6" customWidth="1"/>
    <col min="8" max="8" width="8.81640625" style="6" customWidth="1"/>
    <col min="9" max="9" width="11" style="6" customWidth="1"/>
    <col min="10" max="10" width="28.81640625" style="6" customWidth="1"/>
    <col min="11" max="11" width="10.453125" style="6" customWidth="1"/>
    <col min="12" max="12" width="14.7265625" style="6" customWidth="1"/>
    <col min="13" max="13" width="41.1796875" style="6" customWidth="1"/>
    <col min="14" max="14" width="42.81640625" style="6" customWidth="1"/>
    <col min="15" max="15" width="46.1796875" style="6" customWidth="1"/>
    <col min="16" max="16" width="39" style="6" customWidth="1"/>
    <col min="17" max="17" width="42.26953125" style="6" customWidth="1"/>
    <col min="18" max="18" width="16" style="6" customWidth="1"/>
    <col min="19" max="16384" width="8.7265625" style="6"/>
  </cols>
  <sheetData>
    <row r="1" spans="1:18" ht="22" x14ac:dyDescent="0.25">
      <c r="A1" s="5" t="s">
        <v>1115</v>
      </c>
    </row>
    <row r="2" spans="1:18" ht="9" customHeight="1" x14ac:dyDescent="0.25">
      <c r="A2" s="5"/>
    </row>
    <row r="3" spans="1:18" x14ac:dyDescent="0.25">
      <c r="A3" s="6" t="s">
        <v>1440</v>
      </c>
    </row>
    <row r="4" spans="1:18" ht="20" x14ac:dyDescent="0.25">
      <c r="A4" s="120" t="s">
        <v>576</v>
      </c>
      <c r="B4" s="120" t="s">
        <v>1174</v>
      </c>
      <c r="C4" s="120" t="s">
        <v>0</v>
      </c>
      <c r="D4" s="120" t="s">
        <v>1116</v>
      </c>
      <c r="E4" s="120" t="s">
        <v>595</v>
      </c>
      <c r="F4" s="120" t="s">
        <v>578</v>
      </c>
      <c r="G4" s="120" t="s">
        <v>1</v>
      </c>
      <c r="H4" s="120" t="s">
        <v>580</v>
      </c>
      <c r="I4" s="120" t="s">
        <v>582</v>
      </c>
      <c r="J4" s="120" t="s">
        <v>584</v>
      </c>
      <c r="K4" s="120" t="s">
        <v>1117</v>
      </c>
      <c r="L4" s="120" t="s">
        <v>1119</v>
      </c>
      <c r="M4" s="120" t="s">
        <v>1118</v>
      </c>
      <c r="N4" s="120" t="s">
        <v>587</v>
      </c>
      <c r="O4" s="120" t="s">
        <v>589</v>
      </c>
      <c r="P4" s="120" t="s">
        <v>590</v>
      </c>
      <c r="Q4" s="120" t="s">
        <v>591</v>
      </c>
      <c r="R4" s="120" t="s">
        <v>592</v>
      </c>
    </row>
    <row r="5" spans="1:18" x14ac:dyDescent="0.25">
      <c r="A5" s="120">
        <v>1</v>
      </c>
      <c r="B5" s="120">
        <v>2</v>
      </c>
      <c r="C5" s="120">
        <v>3</v>
      </c>
      <c r="D5" s="120">
        <v>4</v>
      </c>
      <c r="E5" s="120">
        <v>5</v>
      </c>
      <c r="F5" s="120">
        <v>6</v>
      </c>
      <c r="G5" s="120">
        <v>7</v>
      </c>
      <c r="H5" s="120">
        <v>8</v>
      </c>
      <c r="I5" s="120">
        <v>9</v>
      </c>
      <c r="J5" s="120">
        <v>10</v>
      </c>
      <c r="K5" s="120">
        <v>11</v>
      </c>
      <c r="L5" s="120">
        <v>12</v>
      </c>
      <c r="M5" s="120">
        <v>13</v>
      </c>
      <c r="N5" s="120">
        <v>14</v>
      </c>
      <c r="O5" s="120">
        <v>15</v>
      </c>
      <c r="P5" s="120">
        <v>16</v>
      </c>
      <c r="Q5" s="120">
        <v>17</v>
      </c>
      <c r="R5" s="120">
        <v>18</v>
      </c>
    </row>
    <row r="6" spans="1:18" ht="70" x14ac:dyDescent="0.25">
      <c r="A6" s="2" t="s">
        <v>2</v>
      </c>
      <c r="B6" s="2" t="s">
        <v>596</v>
      </c>
      <c r="C6" s="2" t="s">
        <v>8</v>
      </c>
      <c r="D6" s="2" t="s">
        <v>597</v>
      </c>
      <c r="E6" s="2" t="s">
        <v>598</v>
      </c>
      <c r="F6" s="2" t="s">
        <v>599</v>
      </c>
      <c r="G6" s="2" t="s">
        <v>10</v>
      </c>
      <c r="H6" s="2" t="s">
        <v>40</v>
      </c>
      <c r="I6" s="2" t="s">
        <v>11</v>
      </c>
      <c r="J6" s="2" t="s">
        <v>600</v>
      </c>
      <c r="K6" s="2"/>
      <c r="L6" s="121"/>
      <c r="M6" s="2" t="s">
        <v>601</v>
      </c>
      <c r="N6" s="2" t="s">
        <v>602</v>
      </c>
      <c r="O6" s="2" t="s">
        <v>601</v>
      </c>
      <c r="P6" s="2" t="s">
        <v>602</v>
      </c>
      <c r="Q6" s="2" t="s">
        <v>603</v>
      </c>
      <c r="R6" s="3">
        <v>45351</v>
      </c>
    </row>
    <row r="7" spans="1:18" ht="400" x14ac:dyDescent="0.25">
      <c r="A7" s="2" t="s">
        <v>2</v>
      </c>
      <c r="B7" s="2" t="s">
        <v>596</v>
      </c>
      <c r="C7" s="2" t="s">
        <v>8</v>
      </c>
      <c r="D7" s="2" t="s">
        <v>604</v>
      </c>
      <c r="E7" s="2" t="s">
        <v>605</v>
      </c>
      <c r="F7" s="2" t="s">
        <v>606</v>
      </c>
      <c r="G7" s="2" t="s">
        <v>10</v>
      </c>
      <c r="H7" s="2" t="s">
        <v>7</v>
      </c>
      <c r="I7" s="2" t="s">
        <v>11</v>
      </c>
      <c r="J7" s="2"/>
      <c r="K7" s="2"/>
      <c r="L7" s="121"/>
      <c r="M7" s="2" t="s">
        <v>1441</v>
      </c>
      <c r="N7" s="2" t="s">
        <v>1442</v>
      </c>
      <c r="O7" s="2" t="s">
        <v>1441</v>
      </c>
      <c r="P7" s="2" t="s">
        <v>1442</v>
      </c>
      <c r="Q7" s="2" t="s">
        <v>1441</v>
      </c>
      <c r="R7" s="3">
        <v>45291</v>
      </c>
    </row>
    <row r="8" spans="1:18" ht="260" x14ac:dyDescent="0.25">
      <c r="A8" s="2" t="s">
        <v>2</v>
      </c>
      <c r="B8" s="2" t="s">
        <v>1220</v>
      </c>
      <c r="C8" s="2" t="s">
        <v>8</v>
      </c>
      <c r="D8" s="2" t="s">
        <v>1221</v>
      </c>
      <c r="E8" s="2" t="s">
        <v>1222</v>
      </c>
      <c r="F8" s="2" t="s">
        <v>1223</v>
      </c>
      <c r="G8" s="2" t="s">
        <v>10</v>
      </c>
      <c r="H8" s="2" t="s">
        <v>17</v>
      </c>
      <c r="I8" s="2" t="s">
        <v>26</v>
      </c>
      <c r="J8" s="2" t="s">
        <v>1443</v>
      </c>
      <c r="K8" s="2"/>
      <c r="L8" s="121"/>
      <c r="M8" s="2" t="s">
        <v>1444</v>
      </c>
      <c r="N8" s="2" t="s">
        <v>1445</v>
      </c>
      <c r="O8" s="2" t="s">
        <v>1444</v>
      </c>
      <c r="P8" s="2" t="s">
        <v>1445</v>
      </c>
      <c r="Q8" s="2" t="s">
        <v>1446</v>
      </c>
      <c r="R8" s="3">
        <v>45657</v>
      </c>
    </row>
    <row r="9" spans="1:18" ht="70" x14ac:dyDescent="0.25">
      <c r="A9" s="2" t="s">
        <v>2</v>
      </c>
      <c r="B9" s="2" t="s">
        <v>13</v>
      </c>
      <c r="C9" s="2" t="s">
        <v>18</v>
      </c>
      <c r="D9" s="2" t="s">
        <v>607</v>
      </c>
      <c r="E9" s="2" t="s">
        <v>608</v>
      </c>
      <c r="F9" s="2" t="s">
        <v>609</v>
      </c>
      <c r="G9" s="2" t="s">
        <v>20</v>
      </c>
      <c r="H9" s="2" t="s">
        <v>40</v>
      </c>
      <c r="I9" s="2" t="s">
        <v>41</v>
      </c>
      <c r="J9" s="2"/>
      <c r="K9" s="2">
        <v>20048700</v>
      </c>
      <c r="L9" s="121">
        <v>23875931</v>
      </c>
      <c r="M9" s="2"/>
      <c r="N9" s="2"/>
      <c r="O9" s="2" t="s">
        <v>1447</v>
      </c>
      <c r="P9" s="2" t="s">
        <v>1448</v>
      </c>
      <c r="Q9" s="2" t="s">
        <v>1447</v>
      </c>
      <c r="R9" s="3">
        <v>45526</v>
      </c>
    </row>
    <row r="10" spans="1:18" ht="70" x14ac:dyDescent="0.25">
      <c r="A10" s="2" t="s">
        <v>2</v>
      </c>
      <c r="B10" s="2" t="s">
        <v>13</v>
      </c>
      <c r="C10" s="2" t="s">
        <v>18</v>
      </c>
      <c r="D10" s="2" t="s">
        <v>1224</v>
      </c>
      <c r="E10" s="2" t="s">
        <v>1225</v>
      </c>
      <c r="F10" s="2" t="s">
        <v>1226</v>
      </c>
      <c r="G10" s="2" t="s">
        <v>1017</v>
      </c>
      <c r="H10" s="2" t="s">
        <v>17</v>
      </c>
      <c r="I10" s="2" t="s">
        <v>26</v>
      </c>
      <c r="J10" s="2"/>
      <c r="K10" s="2">
        <v>2884</v>
      </c>
      <c r="L10" s="121"/>
      <c r="M10" s="2"/>
      <c r="N10" s="2"/>
      <c r="O10" s="2" t="s">
        <v>1449</v>
      </c>
      <c r="P10" s="2" t="s">
        <v>1450</v>
      </c>
      <c r="Q10" s="2" t="s">
        <v>1449</v>
      </c>
      <c r="R10" s="3">
        <v>45657</v>
      </c>
    </row>
    <row r="11" spans="1:18" ht="50" x14ac:dyDescent="0.25">
      <c r="A11" s="2" t="s">
        <v>2</v>
      </c>
      <c r="B11" s="2" t="s">
        <v>22</v>
      </c>
      <c r="C11" s="2" t="s">
        <v>18</v>
      </c>
      <c r="D11" s="2" t="s">
        <v>610</v>
      </c>
      <c r="E11" s="2" t="s">
        <v>611</v>
      </c>
      <c r="F11" s="2" t="s">
        <v>612</v>
      </c>
      <c r="G11" s="2" t="s">
        <v>1175</v>
      </c>
      <c r="H11" s="2" t="s">
        <v>40</v>
      </c>
      <c r="I11" s="2" t="s">
        <v>11</v>
      </c>
      <c r="J11" s="2"/>
      <c r="K11" s="2">
        <v>2623</v>
      </c>
      <c r="L11" s="121">
        <v>5956.79</v>
      </c>
      <c r="M11" s="2"/>
      <c r="N11" s="2"/>
      <c r="O11" s="2" t="s">
        <v>613</v>
      </c>
      <c r="P11" s="2" t="s">
        <v>614</v>
      </c>
      <c r="Q11" s="2" t="s">
        <v>613</v>
      </c>
      <c r="R11" s="3">
        <v>45473</v>
      </c>
    </row>
    <row r="12" spans="1:18" ht="50" x14ac:dyDescent="0.25">
      <c r="A12" s="2" t="s">
        <v>2</v>
      </c>
      <c r="B12" s="2" t="s">
        <v>22</v>
      </c>
      <c r="C12" s="2" t="s">
        <v>18</v>
      </c>
      <c r="D12" s="2" t="s">
        <v>1227</v>
      </c>
      <c r="E12" s="2" t="s">
        <v>1228</v>
      </c>
      <c r="F12" s="2" t="s">
        <v>1229</v>
      </c>
      <c r="G12" s="2" t="s">
        <v>1175</v>
      </c>
      <c r="H12" s="2" t="s">
        <v>40</v>
      </c>
      <c r="I12" s="2" t="s">
        <v>26</v>
      </c>
      <c r="J12" s="2"/>
      <c r="K12" s="2">
        <v>5902</v>
      </c>
      <c r="L12" s="121">
        <v>2536.6999999999998</v>
      </c>
      <c r="M12" s="2"/>
      <c r="N12" s="2"/>
      <c r="O12" s="2" t="s">
        <v>613</v>
      </c>
      <c r="P12" s="2" t="s">
        <v>614</v>
      </c>
      <c r="Q12" s="2" t="s">
        <v>613</v>
      </c>
      <c r="R12" s="3">
        <v>45473</v>
      </c>
    </row>
    <row r="13" spans="1:18" ht="120" x14ac:dyDescent="0.25">
      <c r="A13" s="2" t="s">
        <v>2</v>
      </c>
      <c r="B13" s="2" t="s">
        <v>22</v>
      </c>
      <c r="C13" s="2" t="s">
        <v>18</v>
      </c>
      <c r="D13" s="2" t="s">
        <v>615</v>
      </c>
      <c r="E13" s="2" t="s">
        <v>616</v>
      </c>
      <c r="F13" s="2" t="s">
        <v>617</v>
      </c>
      <c r="G13" s="2" t="s">
        <v>20</v>
      </c>
      <c r="H13" s="2" t="s">
        <v>40</v>
      </c>
      <c r="I13" s="2" t="s">
        <v>11</v>
      </c>
      <c r="J13" s="2"/>
      <c r="K13" s="2">
        <v>20000000</v>
      </c>
      <c r="L13" s="121">
        <v>58694689.950000003</v>
      </c>
      <c r="M13" s="2"/>
      <c r="N13" s="2"/>
      <c r="O13" s="2" t="s">
        <v>618</v>
      </c>
      <c r="P13" s="2" t="s">
        <v>619</v>
      </c>
      <c r="Q13" s="2" t="s">
        <v>620</v>
      </c>
      <c r="R13" s="3">
        <v>45473</v>
      </c>
    </row>
    <row r="14" spans="1:18" ht="80" x14ac:dyDescent="0.25">
      <c r="A14" s="2" t="s">
        <v>2</v>
      </c>
      <c r="B14" s="2" t="s">
        <v>27</v>
      </c>
      <c r="C14" s="2" t="s">
        <v>31</v>
      </c>
      <c r="D14" s="2" t="s">
        <v>621</v>
      </c>
      <c r="E14" s="2" t="s">
        <v>622</v>
      </c>
      <c r="F14" s="2" t="s">
        <v>623</v>
      </c>
      <c r="G14" s="2" t="s">
        <v>20</v>
      </c>
      <c r="H14" s="2" t="s">
        <v>40</v>
      </c>
      <c r="I14" s="2" t="s">
        <v>11</v>
      </c>
      <c r="J14" s="2"/>
      <c r="K14" s="2">
        <v>15000000</v>
      </c>
      <c r="L14" s="121">
        <v>15717764.41</v>
      </c>
      <c r="M14" s="2"/>
      <c r="N14" s="2"/>
      <c r="O14" s="2" t="s">
        <v>624</v>
      </c>
      <c r="P14" s="2" t="s">
        <v>625</v>
      </c>
      <c r="Q14" s="2" t="s">
        <v>624</v>
      </c>
      <c r="R14" s="3">
        <v>45291</v>
      </c>
    </row>
    <row r="15" spans="1:18" ht="80" x14ac:dyDescent="0.25">
      <c r="A15" s="2" t="s">
        <v>2</v>
      </c>
      <c r="B15" s="2" t="s">
        <v>32</v>
      </c>
      <c r="C15" s="2" t="s">
        <v>18</v>
      </c>
      <c r="D15" s="2" t="s">
        <v>626</v>
      </c>
      <c r="E15" s="2" t="s">
        <v>627</v>
      </c>
      <c r="F15" s="2" t="s">
        <v>628</v>
      </c>
      <c r="G15" s="2" t="s">
        <v>20</v>
      </c>
      <c r="H15" s="2" t="s">
        <v>7</v>
      </c>
      <c r="I15" s="2" t="s">
        <v>11</v>
      </c>
      <c r="J15" s="2"/>
      <c r="K15" s="2">
        <v>8384600</v>
      </c>
      <c r="L15" s="121">
        <v>2547031.91</v>
      </c>
      <c r="M15" s="2"/>
      <c r="N15" s="2"/>
      <c r="O15" s="2" t="s">
        <v>1268</v>
      </c>
      <c r="P15" s="2" t="s">
        <v>1269</v>
      </c>
      <c r="Q15" s="2" t="s">
        <v>1268</v>
      </c>
      <c r="R15" s="3">
        <v>45291</v>
      </c>
    </row>
    <row r="16" spans="1:18" ht="270" x14ac:dyDescent="0.25">
      <c r="A16" s="2" t="s">
        <v>2</v>
      </c>
      <c r="B16" s="2" t="s">
        <v>36</v>
      </c>
      <c r="C16" s="2" t="s">
        <v>18</v>
      </c>
      <c r="D16" s="2" t="s">
        <v>629</v>
      </c>
      <c r="E16" s="2" t="s">
        <v>630</v>
      </c>
      <c r="F16" s="2" t="s">
        <v>631</v>
      </c>
      <c r="G16" s="2" t="s">
        <v>10</v>
      </c>
      <c r="H16" s="2" t="s">
        <v>40</v>
      </c>
      <c r="I16" s="2" t="s">
        <v>160</v>
      </c>
      <c r="J16" s="2" t="s">
        <v>632</v>
      </c>
      <c r="K16" s="2"/>
      <c r="L16" s="121"/>
      <c r="M16" s="2" t="s">
        <v>633</v>
      </c>
      <c r="N16" s="2" t="s">
        <v>634</v>
      </c>
      <c r="O16" s="2" t="s">
        <v>635</v>
      </c>
      <c r="P16" s="2" t="s">
        <v>636</v>
      </c>
      <c r="Q16" s="2" t="s">
        <v>635</v>
      </c>
      <c r="R16" s="3">
        <v>45099</v>
      </c>
    </row>
    <row r="17" spans="1:18" ht="40" x14ac:dyDescent="0.25">
      <c r="A17" s="2" t="s">
        <v>2</v>
      </c>
      <c r="B17" s="2" t="s">
        <v>50</v>
      </c>
      <c r="C17" s="2" t="s">
        <v>54</v>
      </c>
      <c r="D17" s="2" t="s">
        <v>637</v>
      </c>
      <c r="E17" s="2" t="s">
        <v>638</v>
      </c>
      <c r="F17" s="2" t="s">
        <v>639</v>
      </c>
      <c r="G17" s="2" t="s">
        <v>55</v>
      </c>
      <c r="H17" s="2" t="s">
        <v>40</v>
      </c>
      <c r="I17" s="2" t="s">
        <v>41</v>
      </c>
      <c r="J17" s="2"/>
      <c r="K17" s="2">
        <v>3279.2</v>
      </c>
      <c r="L17" s="121">
        <v>1430.57</v>
      </c>
      <c r="M17" s="2"/>
      <c r="N17" s="2"/>
      <c r="O17" s="2" t="s">
        <v>640</v>
      </c>
      <c r="P17" s="2" t="s">
        <v>641</v>
      </c>
      <c r="Q17" s="2" t="s">
        <v>642</v>
      </c>
      <c r="R17" s="3">
        <v>44926</v>
      </c>
    </row>
    <row r="18" spans="1:18" ht="100" x14ac:dyDescent="0.25">
      <c r="A18" s="2" t="s">
        <v>2</v>
      </c>
      <c r="B18" s="2" t="s">
        <v>643</v>
      </c>
      <c r="C18" s="2" t="s">
        <v>54</v>
      </c>
      <c r="D18" s="2" t="s">
        <v>644</v>
      </c>
      <c r="E18" s="2" t="s">
        <v>645</v>
      </c>
      <c r="F18" s="2" t="s">
        <v>646</v>
      </c>
      <c r="G18" s="2" t="s">
        <v>72</v>
      </c>
      <c r="H18" s="2" t="s">
        <v>40</v>
      </c>
      <c r="I18" s="2" t="s">
        <v>11</v>
      </c>
      <c r="J18" s="2"/>
      <c r="K18" s="2">
        <v>8</v>
      </c>
      <c r="L18" s="121">
        <v>9</v>
      </c>
      <c r="M18" s="2"/>
      <c r="N18" s="2"/>
      <c r="O18" s="2" t="s">
        <v>647</v>
      </c>
      <c r="P18" s="2" t="s">
        <v>648</v>
      </c>
      <c r="Q18" s="2" t="s">
        <v>1451</v>
      </c>
      <c r="R18" s="3">
        <v>45291</v>
      </c>
    </row>
    <row r="19" spans="1:18" ht="110" x14ac:dyDescent="0.25">
      <c r="A19" s="2" t="s">
        <v>67</v>
      </c>
      <c r="B19" s="2" t="s">
        <v>111</v>
      </c>
      <c r="C19" s="2" t="s">
        <v>18</v>
      </c>
      <c r="D19" s="2" t="s">
        <v>649</v>
      </c>
      <c r="E19" s="2" t="s">
        <v>650</v>
      </c>
      <c r="F19" s="2" t="s">
        <v>651</v>
      </c>
      <c r="G19" s="2" t="s">
        <v>1176</v>
      </c>
      <c r="H19" s="2" t="s">
        <v>40</v>
      </c>
      <c r="I19" s="2" t="s">
        <v>160</v>
      </c>
      <c r="J19" s="2"/>
      <c r="K19" s="2">
        <v>40</v>
      </c>
      <c r="L19" s="121">
        <v>104</v>
      </c>
      <c r="M19" s="2"/>
      <c r="N19" s="2"/>
      <c r="O19" s="2" t="s">
        <v>1177</v>
      </c>
      <c r="P19" s="2" t="s">
        <v>1178</v>
      </c>
      <c r="Q19" s="2" t="s">
        <v>1177</v>
      </c>
      <c r="R19" s="3">
        <v>45291</v>
      </c>
    </row>
    <row r="20" spans="1:18" ht="20" x14ac:dyDescent="0.25">
      <c r="A20" s="2" t="s">
        <v>67</v>
      </c>
      <c r="B20" s="2" t="s">
        <v>116</v>
      </c>
      <c r="C20" s="2" t="s">
        <v>18</v>
      </c>
      <c r="D20" s="2" t="s">
        <v>1230</v>
      </c>
      <c r="E20" s="2" t="s">
        <v>1231</v>
      </c>
      <c r="F20" s="2" t="s">
        <v>1232</v>
      </c>
      <c r="G20" s="2" t="s">
        <v>20</v>
      </c>
      <c r="H20" s="2" t="s">
        <v>17</v>
      </c>
      <c r="I20" s="2" t="s">
        <v>26</v>
      </c>
      <c r="J20" s="2"/>
      <c r="K20" s="2">
        <v>2430000</v>
      </c>
      <c r="L20" s="121"/>
      <c r="M20" s="2"/>
      <c r="N20" s="2"/>
      <c r="O20" s="2" t="s">
        <v>1452</v>
      </c>
      <c r="P20" s="2" t="s">
        <v>1453</v>
      </c>
      <c r="Q20" s="2"/>
      <c r="R20" s="3">
        <v>45657</v>
      </c>
    </row>
    <row r="21" spans="1:18" ht="100" x14ac:dyDescent="0.25">
      <c r="A21" s="2" t="s">
        <v>67</v>
      </c>
      <c r="B21" s="2" t="s">
        <v>124</v>
      </c>
      <c r="C21" s="2" t="s">
        <v>18</v>
      </c>
      <c r="D21" s="2" t="s">
        <v>652</v>
      </c>
      <c r="E21" s="2" t="s">
        <v>653</v>
      </c>
      <c r="F21" s="2" t="s">
        <v>126</v>
      </c>
      <c r="G21" s="2" t="s">
        <v>120</v>
      </c>
      <c r="H21" s="2" t="s">
        <v>40</v>
      </c>
      <c r="I21" s="2" t="s">
        <v>11</v>
      </c>
      <c r="J21" s="2"/>
      <c r="K21" s="2">
        <v>34</v>
      </c>
      <c r="L21" s="121">
        <v>19</v>
      </c>
      <c r="M21" s="2"/>
      <c r="N21" s="2"/>
      <c r="O21" s="2" t="s">
        <v>1454</v>
      </c>
      <c r="P21" s="2" t="s">
        <v>1455</v>
      </c>
      <c r="Q21" s="2" t="s">
        <v>1454</v>
      </c>
      <c r="R21" s="3">
        <v>45505</v>
      </c>
    </row>
    <row r="22" spans="1:18" ht="70" x14ac:dyDescent="0.25">
      <c r="A22" s="2" t="s">
        <v>67</v>
      </c>
      <c r="B22" s="2" t="s">
        <v>124</v>
      </c>
      <c r="C22" s="2" t="s">
        <v>18</v>
      </c>
      <c r="D22" s="2" t="s">
        <v>1233</v>
      </c>
      <c r="E22" s="2" t="s">
        <v>1234</v>
      </c>
      <c r="F22" s="2" t="s">
        <v>1232</v>
      </c>
      <c r="G22" s="2" t="s">
        <v>20</v>
      </c>
      <c r="H22" s="2" t="s">
        <v>17</v>
      </c>
      <c r="I22" s="2" t="s">
        <v>26</v>
      </c>
      <c r="J22" s="2"/>
      <c r="K22" s="2">
        <v>13800000</v>
      </c>
      <c r="L22" s="121">
        <v>15649704.08</v>
      </c>
      <c r="M22" s="2"/>
      <c r="N22" s="2"/>
      <c r="O22" s="2" t="s">
        <v>1456</v>
      </c>
      <c r="P22" s="2" t="s">
        <v>1457</v>
      </c>
      <c r="Q22" s="2" t="s">
        <v>1456</v>
      </c>
      <c r="R22" s="3">
        <v>45657</v>
      </c>
    </row>
    <row r="23" spans="1:18" ht="20" x14ac:dyDescent="0.25">
      <c r="A23" s="2" t="s">
        <v>67</v>
      </c>
      <c r="B23" s="2" t="s">
        <v>654</v>
      </c>
      <c r="C23" s="2" t="s">
        <v>132</v>
      </c>
      <c r="D23" s="2" t="s">
        <v>655</v>
      </c>
      <c r="E23" s="2" t="s">
        <v>656</v>
      </c>
      <c r="F23" s="2" t="s">
        <v>657</v>
      </c>
      <c r="G23" s="2" t="s">
        <v>72</v>
      </c>
      <c r="H23" s="2" t="s">
        <v>40</v>
      </c>
      <c r="I23" s="2" t="s">
        <v>253</v>
      </c>
      <c r="J23" s="2"/>
      <c r="K23" s="2">
        <v>10</v>
      </c>
      <c r="L23" s="121">
        <v>14</v>
      </c>
      <c r="M23" s="2"/>
      <c r="N23" s="2"/>
      <c r="O23" s="2" t="s">
        <v>658</v>
      </c>
      <c r="P23" s="2" t="s">
        <v>659</v>
      </c>
      <c r="Q23" s="2"/>
      <c r="R23" s="3">
        <v>45382</v>
      </c>
    </row>
    <row r="24" spans="1:18" ht="20" x14ac:dyDescent="0.25">
      <c r="A24" s="2" t="s">
        <v>176</v>
      </c>
      <c r="B24" s="2" t="s">
        <v>220</v>
      </c>
      <c r="C24" s="2" t="s">
        <v>18</v>
      </c>
      <c r="D24" s="2" t="s">
        <v>660</v>
      </c>
      <c r="E24" s="2" t="s">
        <v>661</v>
      </c>
      <c r="F24" s="2" t="s">
        <v>222</v>
      </c>
      <c r="G24" s="2" t="s">
        <v>72</v>
      </c>
      <c r="H24" s="2" t="s">
        <v>40</v>
      </c>
      <c r="I24" s="2" t="s">
        <v>11</v>
      </c>
      <c r="J24" s="2"/>
      <c r="K24" s="2">
        <v>105</v>
      </c>
      <c r="L24" s="121"/>
      <c r="M24" s="2"/>
      <c r="N24" s="2"/>
      <c r="O24" s="2" t="s">
        <v>224</v>
      </c>
      <c r="P24" s="2" t="s">
        <v>225</v>
      </c>
      <c r="Q24" s="2" t="s">
        <v>226</v>
      </c>
      <c r="R24" s="3">
        <v>45291</v>
      </c>
    </row>
    <row r="25" spans="1:18" ht="270" x14ac:dyDescent="0.25">
      <c r="A25" s="2" t="s">
        <v>176</v>
      </c>
      <c r="B25" s="2" t="s">
        <v>227</v>
      </c>
      <c r="C25" s="2" t="s">
        <v>31</v>
      </c>
      <c r="D25" s="2" t="s">
        <v>662</v>
      </c>
      <c r="E25" s="2" t="s">
        <v>663</v>
      </c>
      <c r="F25" s="2" t="s">
        <v>664</v>
      </c>
      <c r="G25" s="2" t="s">
        <v>10</v>
      </c>
      <c r="H25" s="2" t="s">
        <v>40</v>
      </c>
      <c r="I25" s="2" t="s">
        <v>11</v>
      </c>
      <c r="J25" s="2" t="s">
        <v>665</v>
      </c>
      <c r="K25" s="2"/>
      <c r="L25" s="121"/>
      <c r="M25" s="2" t="s">
        <v>666</v>
      </c>
      <c r="N25" s="2" t="s">
        <v>667</v>
      </c>
      <c r="O25" s="2" t="s">
        <v>668</v>
      </c>
      <c r="P25" s="2" t="s">
        <v>669</v>
      </c>
      <c r="Q25" s="2" t="s">
        <v>670</v>
      </c>
      <c r="R25" s="3">
        <v>45181</v>
      </c>
    </row>
    <row r="26" spans="1:18" ht="190" x14ac:dyDescent="0.25">
      <c r="A26" s="2" t="s">
        <v>176</v>
      </c>
      <c r="B26" s="2" t="s">
        <v>278</v>
      </c>
      <c r="C26" s="2" t="s">
        <v>238</v>
      </c>
      <c r="D26" s="2" t="s">
        <v>671</v>
      </c>
      <c r="E26" s="2" t="s">
        <v>672</v>
      </c>
      <c r="F26" s="2" t="s">
        <v>673</v>
      </c>
      <c r="G26" s="2" t="s">
        <v>1179</v>
      </c>
      <c r="H26" s="2" t="s">
        <v>40</v>
      </c>
      <c r="I26" s="2" t="s">
        <v>160</v>
      </c>
      <c r="J26" s="2" t="s">
        <v>674</v>
      </c>
      <c r="K26" s="2"/>
      <c r="L26" s="121"/>
      <c r="M26" s="2" t="s">
        <v>675</v>
      </c>
      <c r="N26" s="2" t="s">
        <v>676</v>
      </c>
      <c r="O26" s="2" t="s">
        <v>677</v>
      </c>
      <c r="P26" s="2" t="s">
        <v>678</v>
      </c>
      <c r="Q26" s="2"/>
      <c r="R26" s="3">
        <v>45107</v>
      </c>
    </row>
    <row r="27" spans="1:18" ht="140" x14ac:dyDescent="0.25">
      <c r="A27" s="2" t="s">
        <v>176</v>
      </c>
      <c r="B27" s="2" t="s">
        <v>289</v>
      </c>
      <c r="C27" s="2" t="s">
        <v>238</v>
      </c>
      <c r="D27" s="2" t="s">
        <v>679</v>
      </c>
      <c r="E27" s="2" t="s">
        <v>680</v>
      </c>
      <c r="F27" s="2" t="s">
        <v>307</v>
      </c>
      <c r="G27" s="2" t="s">
        <v>72</v>
      </c>
      <c r="H27" s="2" t="s">
        <v>40</v>
      </c>
      <c r="I27" s="2" t="s">
        <v>21</v>
      </c>
      <c r="J27" s="2"/>
      <c r="K27" s="2">
        <v>3000</v>
      </c>
      <c r="L27" s="121">
        <v>6345</v>
      </c>
      <c r="M27" s="2"/>
      <c r="N27" s="2"/>
      <c r="O27" s="2" t="s">
        <v>1458</v>
      </c>
      <c r="P27" s="2" t="s">
        <v>1459</v>
      </c>
      <c r="Q27" s="2"/>
      <c r="R27" s="3">
        <v>45565</v>
      </c>
    </row>
    <row r="28" spans="1:18" ht="110" x14ac:dyDescent="0.25">
      <c r="A28" s="2" t="s">
        <v>309</v>
      </c>
      <c r="B28" s="2" t="s">
        <v>310</v>
      </c>
      <c r="C28" s="2" t="s">
        <v>314</v>
      </c>
      <c r="D28" s="2" t="s">
        <v>681</v>
      </c>
      <c r="E28" s="2" t="s">
        <v>682</v>
      </c>
      <c r="F28" s="2" t="s">
        <v>683</v>
      </c>
      <c r="G28" s="2" t="s">
        <v>1180</v>
      </c>
      <c r="H28" s="2" t="s">
        <v>7</v>
      </c>
      <c r="I28" s="2" t="s">
        <v>11</v>
      </c>
      <c r="J28" s="2"/>
      <c r="K28" s="2">
        <v>3500</v>
      </c>
      <c r="L28" s="121">
        <v>2016</v>
      </c>
      <c r="M28" s="2"/>
      <c r="N28" s="2"/>
      <c r="O28" s="2" t="s">
        <v>684</v>
      </c>
      <c r="P28" s="2" t="s">
        <v>685</v>
      </c>
      <c r="Q28" s="2" t="s">
        <v>1460</v>
      </c>
      <c r="R28" s="3">
        <v>45291</v>
      </c>
    </row>
    <row r="29" spans="1:18" ht="110" x14ac:dyDescent="0.25">
      <c r="A29" s="2" t="s">
        <v>309</v>
      </c>
      <c r="B29" s="2" t="s">
        <v>321</v>
      </c>
      <c r="C29" s="2" t="s">
        <v>314</v>
      </c>
      <c r="D29" s="2" t="s">
        <v>686</v>
      </c>
      <c r="E29" s="2" t="s">
        <v>687</v>
      </c>
      <c r="F29" s="2" t="s">
        <v>688</v>
      </c>
      <c r="G29" s="2" t="s">
        <v>325</v>
      </c>
      <c r="H29" s="2" t="s">
        <v>7</v>
      </c>
      <c r="I29" s="2" t="s">
        <v>11</v>
      </c>
      <c r="J29" s="2"/>
      <c r="K29" s="2">
        <v>40</v>
      </c>
      <c r="L29" s="121">
        <v>31.240023000000001</v>
      </c>
      <c r="M29" s="2"/>
      <c r="N29" s="2"/>
      <c r="O29" s="2" t="s">
        <v>689</v>
      </c>
      <c r="P29" s="2" t="s">
        <v>690</v>
      </c>
      <c r="Q29" s="2" t="s">
        <v>691</v>
      </c>
      <c r="R29" s="3">
        <v>45291</v>
      </c>
    </row>
    <row r="30" spans="1:18" ht="110" x14ac:dyDescent="0.25">
      <c r="A30" s="2" t="s">
        <v>309</v>
      </c>
      <c r="B30" s="2" t="s">
        <v>329</v>
      </c>
      <c r="C30" s="2" t="s">
        <v>314</v>
      </c>
      <c r="D30" s="2" t="s">
        <v>692</v>
      </c>
      <c r="E30" s="2" t="s">
        <v>693</v>
      </c>
      <c r="F30" s="2" t="s">
        <v>694</v>
      </c>
      <c r="G30" s="2" t="s">
        <v>325</v>
      </c>
      <c r="H30" s="2" t="s">
        <v>7</v>
      </c>
      <c r="I30" s="2" t="s">
        <v>11</v>
      </c>
      <c r="J30" s="2"/>
      <c r="K30" s="2">
        <v>2.5499999999999998</v>
      </c>
      <c r="L30" s="121">
        <v>0.23</v>
      </c>
      <c r="M30" s="2"/>
      <c r="N30" s="2"/>
      <c r="O30" s="2" t="s">
        <v>695</v>
      </c>
      <c r="P30" s="2" t="s">
        <v>696</v>
      </c>
      <c r="Q30" s="2" t="s">
        <v>697</v>
      </c>
      <c r="R30" s="3">
        <v>45291</v>
      </c>
    </row>
    <row r="31" spans="1:18" ht="60" x14ac:dyDescent="0.25">
      <c r="A31" s="2" t="s">
        <v>309</v>
      </c>
      <c r="B31" s="2" t="s">
        <v>333</v>
      </c>
      <c r="C31" s="2" t="s">
        <v>314</v>
      </c>
      <c r="D31" s="2" t="s">
        <v>698</v>
      </c>
      <c r="E31" s="2" t="s">
        <v>699</v>
      </c>
      <c r="F31" s="2" t="s">
        <v>700</v>
      </c>
      <c r="G31" s="2" t="s">
        <v>10</v>
      </c>
      <c r="H31" s="2" t="s">
        <v>40</v>
      </c>
      <c r="I31" s="2" t="s">
        <v>160</v>
      </c>
      <c r="J31" s="2" t="s">
        <v>701</v>
      </c>
      <c r="K31" s="2"/>
      <c r="L31" s="121"/>
      <c r="M31" s="2" t="s">
        <v>702</v>
      </c>
      <c r="N31" s="2" t="s">
        <v>703</v>
      </c>
      <c r="O31" s="2" t="s">
        <v>704</v>
      </c>
      <c r="P31" s="2" t="s">
        <v>705</v>
      </c>
      <c r="Q31" s="2" t="s">
        <v>706</v>
      </c>
      <c r="R31" s="3">
        <v>44824</v>
      </c>
    </row>
    <row r="32" spans="1:18" ht="80" x14ac:dyDescent="0.25">
      <c r="A32" s="2" t="s">
        <v>309</v>
      </c>
      <c r="B32" s="2" t="s">
        <v>333</v>
      </c>
      <c r="C32" s="2" t="s">
        <v>314</v>
      </c>
      <c r="D32" s="2" t="s">
        <v>707</v>
      </c>
      <c r="E32" s="2" t="s">
        <v>708</v>
      </c>
      <c r="F32" s="2" t="s">
        <v>709</v>
      </c>
      <c r="G32" s="2" t="s">
        <v>10</v>
      </c>
      <c r="H32" s="2" t="s">
        <v>40</v>
      </c>
      <c r="I32" s="2" t="s">
        <v>73</v>
      </c>
      <c r="J32" s="2" t="s">
        <v>710</v>
      </c>
      <c r="K32" s="2"/>
      <c r="L32" s="121"/>
      <c r="M32" s="2" t="s">
        <v>711</v>
      </c>
      <c r="N32" s="2" t="s">
        <v>712</v>
      </c>
      <c r="O32" s="2" t="s">
        <v>711</v>
      </c>
      <c r="P32" s="2" t="s">
        <v>712</v>
      </c>
      <c r="Q32" s="2" t="s">
        <v>713</v>
      </c>
      <c r="R32" s="3">
        <v>44939</v>
      </c>
    </row>
    <row r="33" spans="1:18" ht="60" x14ac:dyDescent="0.25">
      <c r="A33" s="2" t="s">
        <v>309</v>
      </c>
      <c r="B33" s="2" t="s">
        <v>333</v>
      </c>
      <c r="C33" s="2" t="s">
        <v>314</v>
      </c>
      <c r="D33" s="2" t="s">
        <v>1235</v>
      </c>
      <c r="E33" s="2" t="s">
        <v>1236</v>
      </c>
      <c r="F33" s="2" t="s">
        <v>1237</v>
      </c>
      <c r="G33" s="2" t="s">
        <v>10</v>
      </c>
      <c r="H33" s="2" t="s">
        <v>40</v>
      </c>
      <c r="I33" s="2" t="s">
        <v>26</v>
      </c>
      <c r="J33" s="2" t="s">
        <v>1461</v>
      </c>
      <c r="K33" s="2"/>
      <c r="L33" s="121"/>
      <c r="M33" s="2" t="s">
        <v>1462</v>
      </c>
      <c r="N33" s="2" t="s">
        <v>1463</v>
      </c>
      <c r="O33" s="2" t="s">
        <v>1464</v>
      </c>
      <c r="P33" s="2" t="s">
        <v>1465</v>
      </c>
      <c r="Q33" s="2" t="s">
        <v>1466</v>
      </c>
      <c r="R33" s="3">
        <v>45657</v>
      </c>
    </row>
    <row r="34" spans="1:18" ht="70" x14ac:dyDescent="0.25">
      <c r="A34" s="2" t="s">
        <v>309</v>
      </c>
      <c r="B34" s="2" t="s">
        <v>365</v>
      </c>
      <c r="C34" s="2" t="s">
        <v>314</v>
      </c>
      <c r="D34" s="2" t="s">
        <v>1238</v>
      </c>
      <c r="E34" s="2" t="s">
        <v>1239</v>
      </c>
      <c r="F34" s="2" t="s">
        <v>1240</v>
      </c>
      <c r="G34" s="2" t="s">
        <v>72</v>
      </c>
      <c r="H34" s="2" t="s">
        <v>17</v>
      </c>
      <c r="I34" s="2" t="s">
        <v>26</v>
      </c>
      <c r="J34" s="2"/>
      <c r="K34" s="2">
        <v>5</v>
      </c>
      <c r="L34" s="121"/>
      <c r="M34" s="2"/>
      <c r="N34" s="2"/>
      <c r="O34" s="2" t="s">
        <v>1467</v>
      </c>
      <c r="P34" s="2" t="s">
        <v>1468</v>
      </c>
      <c r="Q34" s="2"/>
      <c r="R34" s="3">
        <v>45657</v>
      </c>
    </row>
    <row r="35" spans="1:18" ht="70" x14ac:dyDescent="0.25">
      <c r="A35" s="2" t="s">
        <v>309</v>
      </c>
      <c r="B35" s="2" t="s">
        <v>365</v>
      </c>
      <c r="C35" s="2" t="s">
        <v>314</v>
      </c>
      <c r="D35" s="2" t="s">
        <v>714</v>
      </c>
      <c r="E35" s="2" t="s">
        <v>715</v>
      </c>
      <c r="F35" s="2" t="s">
        <v>716</v>
      </c>
      <c r="G35" s="2" t="s">
        <v>10</v>
      </c>
      <c r="H35" s="2" t="s">
        <v>7</v>
      </c>
      <c r="I35" s="2" t="s">
        <v>48</v>
      </c>
      <c r="J35" s="2" t="s">
        <v>717</v>
      </c>
      <c r="K35" s="2"/>
      <c r="L35" s="121"/>
      <c r="M35" s="2" t="s">
        <v>1369</v>
      </c>
      <c r="N35" s="2" t="s">
        <v>1469</v>
      </c>
      <c r="O35" s="2" t="s">
        <v>1470</v>
      </c>
      <c r="P35" s="2" t="s">
        <v>1471</v>
      </c>
      <c r="Q35" s="2" t="s">
        <v>1472</v>
      </c>
      <c r="R35" s="3">
        <v>45473</v>
      </c>
    </row>
    <row r="36" spans="1:18" ht="70" x14ac:dyDescent="0.25">
      <c r="A36" s="2" t="s">
        <v>377</v>
      </c>
      <c r="B36" s="2" t="s">
        <v>378</v>
      </c>
      <c r="C36" s="2" t="s">
        <v>18</v>
      </c>
      <c r="D36" s="2" t="s">
        <v>718</v>
      </c>
      <c r="E36" s="2" t="s">
        <v>719</v>
      </c>
      <c r="F36" s="2" t="s">
        <v>720</v>
      </c>
      <c r="G36" s="2" t="s">
        <v>10</v>
      </c>
      <c r="H36" s="2" t="s">
        <v>7</v>
      </c>
      <c r="I36" s="2" t="s">
        <v>21</v>
      </c>
      <c r="J36" s="2" t="s">
        <v>721</v>
      </c>
      <c r="K36" s="2"/>
      <c r="L36" s="121"/>
      <c r="M36" s="2" t="s">
        <v>1473</v>
      </c>
      <c r="N36" s="2"/>
      <c r="O36" s="2" t="s">
        <v>1474</v>
      </c>
      <c r="P36" s="2" t="s">
        <v>1475</v>
      </c>
      <c r="Q36" s="2" t="s">
        <v>1476</v>
      </c>
      <c r="R36" s="3">
        <v>45565</v>
      </c>
    </row>
    <row r="37" spans="1:18" ht="270" x14ac:dyDescent="0.25">
      <c r="A37" s="2" t="s">
        <v>377</v>
      </c>
      <c r="B37" s="2" t="s">
        <v>386</v>
      </c>
      <c r="C37" s="2" t="s">
        <v>18</v>
      </c>
      <c r="D37" s="2" t="s">
        <v>1241</v>
      </c>
      <c r="E37" s="2" t="s">
        <v>1242</v>
      </c>
      <c r="F37" s="2" t="s">
        <v>1243</v>
      </c>
      <c r="G37" s="2" t="s">
        <v>325</v>
      </c>
      <c r="H37" s="2" t="s">
        <v>17</v>
      </c>
      <c r="I37" s="2" t="s">
        <v>26</v>
      </c>
      <c r="J37" s="2"/>
      <c r="K37" s="2">
        <v>48</v>
      </c>
      <c r="L37" s="121">
        <v>20685182.878741</v>
      </c>
      <c r="M37" s="2"/>
      <c r="N37" s="2"/>
      <c r="O37" s="2" t="s">
        <v>1244</v>
      </c>
      <c r="P37" s="2" t="s">
        <v>1245</v>
      </c>
      <c r="Q37" s="2" t="s">
        <v>1244</v>
      </c>
      <c r="R37" s="3">
        <v>45657</v>
      </c>
    </row>
    <row r="38" spans="1:18" ht="120" x14ac:dyDescent="0.25">
      <c r="A38" s="2" t="s">
        <v>377</v>
      </c>
      <c r="B38" s="2" t="s">
        <v>386</v>
      </c>
      <c r="C38" s="2" t="s">
        <v>18</v>
      </c>
      <c r="D38" s="2" t="s">
        <v>722</v>
      </c>
      <c r="E38" s="2" t="s">
        <v>722</v>
      </c>
      <c r="F38" s="2" t="s">
        <v>723</v>
      </c>
      <c r="G38" s="2" t="s">
        <v>1181</v>
      </c>
      <c r="H38" s="2" t="s">
        <v>7</v>
      </c>
      <c r="I38" s="2" t="s">
        <v>21</v>
      </c>
      <c r="J38" s="2"/>
      <c r="K38" s="2"/>
      <c r="L38" s="121"/>
      <c r="M38" s="2"/>
      <c r="N38" s="2"/>
      <c r="O38" s="2" t="s">
        <v>1477</v>
      </c>
      <c r="P38" s="2" t="s">
        <v>1478</v>
      </c>
      <c r="Q38" s="2" t="s">
        <v>1479</v>
      </c>
      <c r="R38" s="3">
        <v>45565</v>
      </c>
    </row>
    <row r="39" spans="1:18" ht="120" x14ac:dyDescent="0.25">
      <c r="A39" s="2" t="s">
        <v>377</v>
      </c>
      <c r="B39" s="2" t="s">
        <v>724</v>
      </c>
      <c r="C39" s="2" t="s">
        <v>132</v>
      </c>
      <c r="D39" s="2" t="s">
        <v>725</v>
      </c>
      <c r="E39" s="2" t="s">
        <v>726</v>
      </c>
      <c r="F39" s="2" t="s">
        <v>727</v>
      </c>
      <c r="G39" s="2" t="s">
        <v>1182</v>
      </c>
      <c r="H39" s="2" t="s">
        <v>7</v>
      </c>
      <c r="I39" s="2" t="s">
        <v>21</v>
      </c>
      <c r="J39" s="2"/>
      <c r="K39" s="2">
        <v>150</v>
      </c>
      <c r="L39" s="121">
        <v>60</v>
      </c>
      <c r="M39" s="2"/>
      <c r="N39" s="2"/>
      <c r="O39" s="2" t="s">
        <v>1480</v>
      </c>
      <c r="P39" s="2" t="s">
        <v>1481</v>
      </c>
      <c r="Q39" s="2" t="s">
        <v>1482</v>
      </c>
      <c r="R39" s="3">
        <v>45565</v>
      </c>
    </row>
    <row r="40" spans="1:18" ht="120" x14ac:dyDescent="0.25">
      <c r="A40" s="2" t="s">
        <v>377</v>
      </c>
      <c r="B40" s="2" t="s">
        <v>724</v>
      </c>
      <c r="C40" s="2" t="s">
        <v>132</v>
      </c>
      <c r="D40" s="2" t="s">
        <v>728</v>
      </c>
      <c r="E40" s="2" t="s">
        <v>729</v>
      </c>
      <c r="F40" s="2" t="s">
        <v>730</v>
      </c>
      <c r="G40" s="2" t="s">
        <v>1183</v>
      </c>
      <c r="H40" s="2" t="s">
        <v>7</v>
      </c>
      <c r="I40" s="2" t="s">
        <v>21</v>
      </c>
      <c r="J40" s="2"/>
      <c r="K40" s="2">
        <v>45</v>
      </c>
      <c r="L40" s="121">
        <v>28</v>
      </c>
      <c r="M40" s="2"/>
      <c r="N40" s="2"/>
      <c r="O40" s="2" t="s">
        <v>1483</v>
      </c>
      <c r="P40" s="2" t="s">
        <v>1481</v>
      </c>
      <c r="Q40" s="2" t="s">
        <v>1483</v>
      </c>
      <c r="R40" s="3">
        <v>45565</v>
      </c>
    </row>
    <row r="41" spans="1:18" ht="190" x14ac:dyDescent="0.25">
      <c r="A41" s="2" t="s">
        <v>404</v>
      </c>
      <c r="B41" s="2" t="s">
        <v>490</v>
      </c>
      <c r="C41" s="2" t="s">
        <v>54</v>
      </c>
      <c r="D41" s="2" t="s">
        <v>731</v>
      </c>
      <c r="E41" s="2" t="s">
        <v>732</v>
      </c>
      <c r="F41" s="2" t="s">
        <v>733</v>
      </c>
      <c r="G41" s="2" t="s">
        <v>10</v>
      </c>
      <c r="H41" s="2" t="s">
        <v>7</v>
      </c>
      <c r="I41" s="2" t="s">
        <v>41</v>
      </c>
      <c r="J41" s="2" t="s">
        <v>734</v>
      </c>
      <c r="K41" s="2"/>
      <c r="L41" s="121"/>
      <c r="M41" s="2" t="s">
        <v>735</v>
      </c>
      <c r="N41" s="2" t="s">
        <v>736</v>
      </c>
      <c r="O41" s="2" t="s">
        <v>1484</v>
      </c>
      <c r="P41" s="2" t="s">
        <v>1485</v>
      </c>
      <c r="Q41" s="2" t="s">
        <v>737</v>
      </c>
      <c r="R41" s="3">
        <v>45016</v>
      </c>
    </row>
    <row r="42" spans="1:18" ht="220" x14ac:dyDescent="0.25">
      <c r="A42" s="2" t="s">
        <v>404</v>
      </c>
      <c r="B42" s="2" t="s">
        <v>490</v>
      </c>
      <c r="C42" s="2" t="s">
        <v>54</v>
      </c>
      <c r="D42" s="2" t="s">
        <v>738</v>
      </c>
      <c r="E42" s="2" t="s">
        <v>739</v>
      </c>
      <c r="F42" s="2" t="s">
        <v>740</v>
      </c>
      <c r="G42" s="2" t="s">
        <v>1184</v>
      </c>
      <c r="H42" s="2" t="s">
        <v>40</v>
      </c>
      <c r="I42" s="2" t="s">
        <v>41</v>
      </c>
      <c r="J42" s="2"/>
      <c r="K42" s="2">
        <v>5</v>
      </c>
      <c r="L42" s="121">
        <v>5</v>
      </c>
      <c r="M42" s="2"/>
      <c r="N42" s="2"/>
      <c r="O42" s="2" t="s">
        <v>741</v>
      </c>
      <c r="P42" s="2" t="s">
        <v>742</v>
      </c>
      <c r="Q42" s="2" t="s">
        <v>743</v>
      </c>
      <c r="R42" s="3">
        <v>45017</v>
      </c>
    </row>
    <row r="43" spans="1:18" ht="90" x14ac:dyDescent="0.25">
      <c r="A43" s="2" t="s">
        <v>404</v>
      </c>
      <c r="B43" s="2" t="s">
        <v>490</v>
      </c>
      <c r="C43" s="2" t="s">
        <v>54</v>
      </c>
      <c r="D43" s="2" t="s">
        <v>744</v>
      </c>
      <c r="E43" s="2" t="s">
        <v>745</v>
      </c>
      <c r="F43" s="2" t="s">
        <v>746</v>
      </c>
      <c r="G43" s="2" t="s">
        <v>10</v>
      </c>
      <c r="H43" s="2" t="s">
        <v>40</v>
      </c>
      <c r="I43" s="2" t="s">
        <v>11</v>
      </c>
      <c r="J43" s="2" t="s">
        <v>747</v>
      </c>
      <c r="K43" s="2"/>
      <c r="L43" s="121"/>
      <c r="M43" s="2" t="s">
        <v>748</v>
      </c>
      <c r="N43" s="2" t="s">
        <v>749</v>
      </c>
      <c r="O43" s="2" t="s">
        <v>750</v>
      </c>
      <c r="P43" s="2" t="s">
        <v>751</v>
      </c>
      <c r="Q43" s="2" t="s">
        <v>752</v>
      </c>
      <c r="R43" s="3">
        <v>45291</v>
      </c>
    </row>
    <row r="44" spans="1:18" ht="110" x14ac:dyDescent="0.25">
      <c r="A44" s="2" t="s">
        <v>404</v>
      </c>
      <c r="B44" s="2" t="s">
        <v>504</v>
      </c>
      <c r="C44" s="2" t="s">
        <v>508</v>
      </c>
      <c r="D44" s="2" t="s">
        <v>753</v>
      </c>
      <c r="E44" s="2" t="s">
        <v>754</v>
      </c>
      <c r="F44" s="2" t="s">
        <v>755</v>
      </c>
      <c r="G44" s="2" t="s">
        <v>10</v>
      </c>
      <c r="H44" s="2" t="s">
        <v>40</v>
      </c>
      <c r="I44" s="2" t="s">
        <v>160</v>
      </c>
      <c r="J44" s="2" t="s">
        <v>756</v>
      </c>
      <c r="K44" s="2"/>
      <c r="L44" s="121"/>
      <c r="M44" s="2" t="s">
        <v>1403</v>
      </c>
      <c r="N44" s="2" t="s">
        <v>1404</v>
      </c>
      <c r="O44" s="2" t="s">
        <v>1405</v>
      </c>
      <c r="P44" s="2" t="s">
        <v>1406</v>
      </c>
      <c r="Q44" s="2"/>
      <c r="R44" s="3">
        <v>45568</v>
      </c>
    </row>
    <row r="45" spans="1:18" ht="60" x14ac:dyDescent="0.25">
      <c r="A45" s="2" t="s">
        <v>404</v>
      </c>
      <c r="B45" s="2" t="s">
        <v>504</v>
      </c>
      <c r="C45" s="2" t="s">
        <v>508</v>
      </c>
      <c r="D45" s="2" t="s">
        <v>757</v>
      </c>
      <c r="E45" s="2" t="s">
        <v>758</v>
      </c>
      <c r="F45" s="2" t="s">
        <v>759</v>
      </c>
      <c r="G45" s="2" t="s">
        <v>10</v>
      </c>
      <c r="H45" s="2" t="s">
        <v>40</v>
      </c>
      <c r="I45" s="2" t="s">
        <v>11</v>
      </c>
      <c r="J45" s="2" t="s">
        <v>760</v>
      </c>
      <c r="K45" s="2"/>
      <c r="L45" s="121"/>
      <c r="M45" s="2" t="s">
        <v>761</v>
      </c>
      <c r="N45" s="2" t="s">
        <v>762</v>
      </c>
      <c r="O45" s="2" t="s">
        <v>761</v>
      </c>
      <c r="P45" s="2" t="s">
        <v>762</v>
      </c>
      <c r="Q45" s="2"/>
      <c r="R45" s="3">
        <v>44939</v>
      </c>
    </row>
    <row r="46" spans="1:18" ht="60" x14ac:dyDescent="0.25">
      <c r="A46" s="2" t="s">
        <v>404</v>
      </c>
      <c r="B46" s="2" t="s">
        <v>504</v>
      </c>
      <c r="C46" s="2" t="s">
        <v>508</v>
      </c>
      <c r="D46" s="2" t="s">
        <v>763</v>
      </c>
      <c r="E46" s="2" t="s">
        <v>764</v>
      </c>
      <c r="F46" s="2" t="s">
        <v>759</v>
      </c>
      <c r="G46" s="2" t="s">
        <v>10</v>
      </c>
      <c r="H46" s="2" t="s">
        <v>40</v>
      </c>
      <c r="I46" s="2" t="s">
        <v>11</v>
      </c>
      <c r="J46" s="2" t="s">
        <v>765</v>
      </c>
      <c r="K46" s="2"/>
      <c r="L46" s="121"/>
      <c r="M46" s="2" t="s">
        <v>766</v>
      </c>
      <c r="N46" s="2" t="s">
        <v>767</v>
      </c>
      <c r="O46" s="2" t="s">
        <v>768</v>
      </c>
      <c r="P46" s="2" t="s">
        <v>769</v>
      </c>
      <c r="Q46" s="2"/>
      <c r="R46" s="3">
        <v>44939</v>
      </c>
    </row>
    <row r="47" spans="1:18" ht="90" x14ac:dyDescent="0.25">
      <c r="A47" s="2" t="s">
        <v>404</v>
      </c>
      <c r="B47" s="2" t="s">
        <v>521</v>
      </c>
      <c r="C47" s="2" t="s">
        <v>525</v>
      </c>
      <c r="D47" s="2" t="s">
        <v>1246</v>
      </c>
      <c r="E47" s="2" t="s">
        <v>1247</v>
      </c>
      <c r="F47" s="2" t="s">
        <v>770</v>
      </c>
      <c r="G47" s="2" t="s">
        <v>72</v>
      </c>
      <c r="H47" s="2" t="s">
        <v>17</v>
      </c>
      <c r="I47" s="2" t="s">
        <v>26</v>
      </c>
      <c r="J47" s="2"/>
      <c r="K47" s="2">
        <v>8000</v>
      </c>
      <c r="L47" s="121">
        <v>5324</v>
      </c>
      <c r="M47" s="2"/>
      <c r="N47" s="2"/>
      <c r="O47" s="2" t="s">
        <v>1248</v>
      </c>
      <c r="P47" s="2" t="s">
        <v>1249</v>
      </c>
      <c r="Q47" s="2" t="s">
        <v>1250</v>
      </c>
      <c r="R47" s="3">
        <v>45657</v>
      </c>
    </row>
    <row r="48" spans="1:18" ht="140" x14ac:dyDescent="0.25">
      <c r="A48" s="2" t="s">
        <v>404</v>
      </c>
      <c r="B48" s="2" t="s">
        <v>532</v>
      </c>
      <c r="C48" s="2" t="s">
        <v>525</v>
      </c>
      <c r="D48" s="2" t="s">
        <v>771</v>
      </c>
      <c r="E48" s="2" t="s">
        <v>772</v>
      </c>
      <c r="F48" s="2" t="s">
        <v>770</v>
      </c>
      <c r="G48" s="2" t="s">
        <v>72</v>
      </c>
      <c r="H48" s="2" t="s">
        <v>7</v>
      </c>
      <c r="I48" s="2" t="s">
        <v>21</v>
      </c>
      <c r="J48" s="2"/>
      <c r="K48" s="2">
        <v>10000</v>
      </c>
      <c r="L48" s="121">
        <v>9129</v>
      </c>
      <c r="M48" s="2"/>
      <c r="N48" s="2"/>
      <c r="O48" s="2" t="s">
        <v>1486</v>
      </c>
      <c r="P48" s="2" t="s">
        <v>1487</v>
      </c>
      <c r="Q48" s="2" t="s">
        <v>1488</v>
      </c>
      <c r="R48" s="3">
        <v>45565</v>
      </c>
    </row>
    <row r="49" spans="1:18" ht="240" x14ac:dyDescent="0.25">
      <c r="A49" s="2" t="s">
        <v>404</v>
      </c>
      <c r="B49" s="2" t="s">
        <v>773</v>
      </c>
      <c r="C49" s="2" t="s">
        <v>525</v>
      </c>
      <c r="D49" s="2" t="s">
        <v>774</v>
      </c>
      <c r="E49" s="2" t="s">
        <v>775</v>
      </c>
      <c r="F49" s="2" t="s">
        <v>776</v>
      </c>
      <c r="G49" s="2" t="s">
        <v>1185</v>
      </c>
      <c r="H49" s="2" t="s">
        <v>40</v>
      </c>
      <c r="I49" s="2" t="s">
        <v>21</v>
      </c>
      <c r="J49" s="2"/>
      <c r="K49" s="2">
        <v>15</v>
      </c>
      <c r="L49" s="121">
        <v>44</v>
      </c>
      <c r="M49" s="2"/>
      <c r="N49" s="2"/>
      <c r="O49" s="2" t="s">
        <v>1489</v>
      </c>
      <c r="P49" s="2" t="s">
        <v>1490</v>
      </c>
      <c r="Q49" s="2" t="s">
        <v>777</v>
      </c>
      <c r="R49" s="3">
        <v>45254</v>
      </c>
    </row>
  </sheetData>
  <autoFilter ref="A5:R49" xr:uid="{6031600A-9C9E-4B1D-B8EC-F67725E4026C}"/>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EBEB-591A-40AF-B833-DD04E25E7700}">
  <sheetPr>
    <outlinePr summaryBelow="0" summaryRight="0"/>
    <pageSetUpPr fitToPage="1"/>
  </sheetPr>
  <dimension ref="A1:U122"/>
  <sheetViews>
    <sheetView showGridLines="0" view="pageBreakPreview" topLeftCell="I65" zoomScale="70" zoomScaleNormal="60" zoomScaleSheetLayoutView="70" zoomScalePageLayoutView="70" workbookViewId="0">
      <selection activeCell="I68" sqref="I68"/>
    </sheetView>
  </sheetViews>
  <sheetFormatPr defaultColWidth="9.1796875" defaultRowHeight="15.5" x14ac:dyDescent="0.3"/>
  <cols>
    <col min="1" max="1" width="7.54296875" style="11" bestFit="1" customWidth="1"/>
    <col min="2" max="2" width="20.1796875" style="12" bestFit="1" customWidth="1"/>
    <col min="3" max="3" width="53.1796875" style="13" customWidth="1"/>
    <col min="4" max="4" width="18.1796875" style="11" customWidth="1"/>
    <col min="5" max="5" width="74.453125" style="14" customWidth="1"/>
    <col min="6" max="6" width="20.1796875" style="14" bestFit="1" customWidth="1"/>
    <col min="7" max="7" width="19.1796875" style="14" customWidth="1"/>
    <col min="8" max="8" width="15.453125" style="14" customWidth="1"/>
    <col min="9" max="9" width="83.81640625" style="15" customWidth="1"/>
    <col min="10" max="11" width="16.1796875" style="16" customWidth="1"/>
    <col min="12" max="12" width="17.453125" style="16" customWidth="1"/>
    <col min="13" max="13" width="61.1796875" style="16" customWidth="1"/>
    <col min="14" max="14" width="15.81640625" style="16" customWidth="1"/>
    <col min="15" max="15" width="17.1796875" style="16" customWidth="1"/>
    <col min="16" max="16" width="15.81640625" style="16" customWidth="1"/>
    <col min="17" max="17" width="35.81640625" style="16" bestFit="1" customWidth="1"/>
    <col min="18" max="19" width="23.1796875" style="102" bestFit="1" customWidth="1"/>
    <col min="20" max="20" width="15" style="102" bestFit="1" customWidth="1"/>
    <col min="21" max="21" width="48.81640625" style="102" customWidth="1"/>
    <col min="22" max="16384" width="9.1796875" style="16"/>
  </cols>
  <sheetData>
    <row r="1" spans="1:21" ht="35" customHeight="1" x14ac:dyDescent="0.3">
      <c r="L1" s="125"/>
      <c r="M1" s="125"/>
      <c r="O1" s="125"/>
      <c r="P1" s="125"/>
      <c r="Q1" s="125"/>
      <c r="R1" s="16"/>
      <c r="S1" s="125"/>
      <c r="T1" s="125"/>
      <c r="U1" s="125"/>
    </row>
    <row r="2" spans="1:21" ht="35" customHeight="1" x14ac:dyDescent="0.3">
      <c r="A2" s="126" t="s">
        <v>779</v>
      </c>
      <c r="B2" s="127"/>
      <c r="C2" s="127"/>
      <c r="D2" s="127"/>
      <c r="E2" s="127"/>
      <c r="F2" s="127"/>
      <c r="G2" s="127"/>
      <c r="H2" s="127"/>
      <c r="I2" s="127"/>
      <c r="L2" s="17"/>
      <c r="M2" s="17"/>
      <c r="O2" s="17"/>
      <c r="P2" s="17"/>
      <c r="Q2" s="17"/>
      <c r="R2" s="16"/>
      <c r="S2" s="16"/>
      <c r="T2" s="16"/>
      <c r="U2" s="16"/>
    </row>
    <row r="3" spans="1:21" ht="20" x14ac:dyDescent="0.3">
      <c r="A3" s="128" t="s">
        <v>778</v>
      </c>
      <c r="B3" s="128" t="s">
        <v>780</v>
      </c>
      <c r="C3" s="128" t="s">
        <v>781</v>
      </c>
      <c r="D3" s="130" t="s">
        <v>782</v>
      </c>
      <c r="E3" s="131"/>
      <c r="F3" s="132" t="s">
        <v>783</v>
      </c>
      <c r="G3" s="132"/>
      <c r="H3" s="132"/>
      <c r="I3" s="132"/>
      <c r="J3" s="133" t="s">
        <v>784</v>
      </c>
      <c r="K3" s="133"/>
      <c r="L3" s="133"/>
      <c r="M3" s="133"/>
      <c r="N3" s="134" t="s">
        <v>785</v>
      </c>
      <c r="O3" s="134"/>
      <c r="P3" s="134"/>
      <c r="Q3" s="134"/>
      <c r="R3" s="175" t="s">
        <v>1252</v>
      </c>
      <c r="S3" s="175"/>
      <c r="T3" s="175"/>
      <c r="U3" s="175"/>
    </row>
    <row r="4" spans="1:21" ht="105" x14ac:dyDescent="0.3">
      <c r="A4" s="129"/>
      <c r="B4" s="128"/>
      <c r="C4" s="129"/>
      <c r="D4" s="18" t="s">
        <v>786</v>
      </c>
      <c r="E4" s="18" t="s">
        <v>787</v>
      </c>
      <c r="F4" s="19" t="s">
        <v>788</v>
      </c>
      <c r="G4" s="19" t="s">
        <v>789</v>
      </c>
      <c r="H4" s="19" t="s">
        <v>790</v>
      </c>
      <c r="I4" s="20" t="s">
        <v>791</v>
      </c>
      <c r="J4" s="21" t="s">
        <v>788</v>
      </c>
      <c r="K4" s="21" t="s">
        <v>789</v>
      </c>
      <c r="L4" s="21" t="s">
        <v>790</v>
      </c>
      <c r="M4" s="22" t="s">
        <v>791</v>
      </c>
      <c r="N4" s="23" t="s">
        <v>788</v>
      </c>
      <c r="O4" s="23" t="s">
        <v>789</v>
      </c>
      <c r="P4" s="23" t="s">
        <v>790</v>
      </c>
      <c r="Q4" s="24" t="s">
        <v>792</v>
      </c>
      <c r="R4" s="103" t="s">
        <v>788</v>
      </c>
      <c r="S4" s="103" t="s">
        <v>789</v>
      </c>
      <c r="T4" s="103" t="s">
        <v>790</v>
      </c>
      <c r="U4" s="103" t="s">
        <v>791</v>
      </c>
    </row>
    <row r="5" spans="1:21" ht="14" x14ac:dyDescent="0.3">
      <c r="A5" s="25">
        <v>1</v>
      </c>
      <c r="B5" s="26">
        <v>2</v>
      </c>
      <c r="C5" s="25">
        <v>3</v>
      </c>
      <c r="D5" s="27">
        <v>4</v>
      </c>
      <c r="E5" s="27">
        <v>5</v>
      </c>
      <c r="F5" s="28">
        <v>6</v>
      </c>
      <c r="G5" s="28">
        <v>7</v>
      </c>
      <c r="H5" s="28">
        <v>8</v>
      </c>
      <c r="I5" s="29">
        <v>9</v>
      </c>
      <c r="J5" s="30">
        <v>10</v>
      </c>
      <c r="K5" s="30">
        <v>11</v>
      </c>
      <c r="L5" s="30">
        <v>12</v>
      </c>
      <c r="M5" s="31">
        <v>13</v>
      </c>
      <c r="N5" s="32">
        <v>10</v>
      </c>
      <c r="O5" s="32">
        <v>11</v>
      </c>
      <c r="P5" s="32">
        <v>12</v>
      </c>
      <c r="Q5" s="33">
        <v>13</v>
      </c>
      <c r="R5" s="104">
        <v>10</v>
      </c>
      <c r="S5" s="104">
        <v>11</v>
      </c>
      <c r="T5" s="104">
        <v>12</v>
      </c>
      <c r="U5" s="105">
        <v>13</v>
      </c>
    </row>
    <row r="6" spans="1:21" s="45" customFormat="1" ht="104" x14ac:dyDescent="0.3">
      <c r="A6" s="34">
        <v>1</v>
      </c>
      <c r="B6" s="35" t="s">
        <v>793</v>
      </c>
      <c r="C6" s="36" t="s">
        <v>794</v>
      </c>
      <c r="D6" s="37"/>
      <c r="E6" s="37"/>
      <c r="F6" s="38"/>
      <c r="G6" s="38"/>
      <c r="H6" s="38"/>
      <c r="I6" s="39"/>
      <c r="J6" s="40" t="s">
        <v>795</v>
      </c>
      <c r="K6" s="41">
        <v>1000000</v>
      </c>
      <c r="L6" s="41">
        <v>1000000</v>
      </c>
      <c r="M6" s="42" t="s">
        <v>796</v>
      </c>
      <c r="N6" s="43"/>
      <c r="O6" s="44"/>
      <c r="P6" s="44"/>
      <c r="Q6" s="43"/>
      <c r="R6" s="106"/>
      <c r="S6" s="107"/>
      <c r="T6" s="107"/>
      <c r="U6" s="106"/>
    </row>
    <row r="7" spans="1:21" s="45" customFormat="1" ht="26" x14ac:dyDescent="0.3">
      <c r="A7" s="34">
        <v>2</v>
      </c>
      <c r="B7" s="35" t="s">
        <v>793</v>
      </c>
      <c r="C7" s="36" t="s">
        <v>797</v>
      </c>
      <c r="D7" s="37"/>
      <c r="E7" s="37"/>
      <c r="F7" s="38"/>
      <c r="G7" s="38"/>
      <c r="H7" s="38"/>
      <c r="I7" s="39"/>
      <c r="J7" s="40"/>
      <c r="K7" s="42"/>
      <c r="L7" s="42"/>
      <c r="M7" s="42"/>
      <c r="N7" s="46"/>
      <c r="O7" s="46"/>
      <c r="P7" s="46"/>
      <c r="Q7" s="47"/>
      <c r="R7" s="108"/>
      <c r="S7" s="108"/>
      <c r="T7" s="108"/>
      <c r="U7" s="109"/>
    </row>
    <row r="8" spans="1:21" s="45" customFormat="1" ht="181.5" customHeight="1" x14ac:dyDescent="0.3">
      <c r="A8" s="35">
        <v>3</v>
      </c>
      <c r="B8" s="35" t="s">
        <v>793</v>
      </c>
      <c r="C8" s="48" t="s">
        <v>798</v>
      </c>
      <c r="D8" s="49">
        <v>0</v>
      </c>
      <c r="E8" s="50" t="s">
        <v>799</v>
      </c>
      <c r="F8" s="51" t="s">
        <v>800</v>
      </c>
      <c r="G8" s="51">
        <v>18094768</v>
      </c>
      <c r="H8" s="51">
        <v>18094768</v>
      </c>
      <c r="I8" s="51" t="s">
        <v>801</v>
      </c>
      <c r="J8" s="52"/>
      <c r="K8" s="53"/>
      <c r="L8" s="53"/>
      <c r="M8" s="53"/>
      <c r="N8" s="54"/>
      <c r="O8" s="54"/>
      <c r="P8" s="54"/>
      <c r="Q8" s="54"/>
      <c r="R8" s="110"/>
      <c r="S8" s="110"/>
      <c r="T8" s="110"/>
      <c r="U8" s="110"/>
    </row>
    <row r="9" spans="1:21" s="45" customFormat="1" ht="26" x14ac:dyDescent="0.3">
      <c r="A9" s="55">
        <v>4</v>
      </c>
      <c r="B9" s="55" t="s">
        <v>793</v>
      </c>
      <c r="C9" s="56" t="s">
        <v>802</v>
      </c>
      <c r="D9" s="49">
        <v>0</v>
      </c>
      <c r="E9" s="50" t="s">
        <v>799</v>
      </c>
      <c r="F9" s="51" t="s">
        <v>799</v>
      </c>
      <c r="G9" s="51" t="s">
        <v>799</v>
      </c>
      <c r="H9" s="51" t="s">
        <v>799</v>
      </c>
      <c r="I9" s="51" t="s">
        <v>799</v>
      </c>
      <c r="J9" s="52"/>
      <c r="K9" s="53"/>
      <c r="L9" s="53"/>
      <c r="M9" s="53"/>
      <c r="N9" s="54"/>
      <c r="O9" s="54"/>
      <c r="P9" s="54"/>
      <c r="Q9" s="54"/>
      <c r="R9" s="110"/>
      <c r="S9" s="110"/>
      <c r="T9" s="110"/>
      <c r="U9" s="110"/>
    </row>
    <row r="10" spans="1:21" s="45" customFormat="1" ht="26" x14ac:dyDescent="0.3">
      <c r="A10" s="55">
        <v>5</v>
      </c>
      <c r="B10" s="55" t="s">
        <v>793</v>
      </c>
      <c r="C10" s="56" t="s">
        <v>803</v>
      </c>
      <c r="D10" s="49">
        <v>0</v>
      </c>
      <c r="E10" s="50" t="s">
        <v>799</v>
      </c>
      <c r="F10" s="51" t="s">
        <v>799</v>
      </c>
      <c r="G10" s="51" t="s">
        <v>799</v>
      </c>
      <c r="H10" s="51" t="s">
        <v>799</v>
      </c>
      <c r="I10" s="51" t="s">
        <v>799</v>
      </c>
      <c r="J10" s="52"/>
      <c r="K10" s="53"/>
      <c r="L10" s="53"/>
      <c r="M10" s="53"/>
      <c r="N10" s="54"/>
      <c r="O10" s="54"/>
      <c r="P10" s="54"/>
      <c r="Q10" s="54"/>
      <c r="R10" s="110"/>
      <c r="S10" s="110"/>
      <c r="T10" s="110"/>
      <c r="U10" s="110"/>
    </row>
    <row r="11" spans="1:21" s="45" customFormat="1" ht="26" x14ac:dyDescent="0.3">
      <c r="A11" s="55">
        <v>6</v>
      </c>
      <c r="B11" s="55" t="s">
        <v>793</v>
      </c>
      <c r="C11" s="56" t="s">
        <v>804</v>
      </c>
      <c r="D11" s="49"/>
      <c r="E11" s="50"/>
      <c r="F11" s="51"/>
      <c r="G11" s="51"/>
      <c r="H11" s="51"/>
      <c r="I11" s="51"/>
      <c r="J11" s="52"/>
      <c r="K11" s="53"/>
      <c r="L11" s="53"/>
      <c r="M11" s="53"/>
      <c r="N11" s="57"/>
      <c r="O11" s="57"/>
      <c r="P11" s="57"/>
      <c r="Q11" s="57"/>
      <c r="R11" s="111"/>
      <c r="S11" s="111"/>
      <c r="T11" s="111"/>
      <c r="U11" s="111"/>
    </row>
    <row r="12" spans="1:21" s="45" customFormat="1" ht="65" x14ac:dyDescent="0.3">
      <c r="A12" s="55">
        <v>7</v>
      </c>
      <c r="B12" s="55" t="s">
        <v>793</v>
      </c>
      <c r="C12" s="58" t="s">
        <v>805</v>
      </c>
      <c r="D12" s="49">
        <v>0</v>
      </c>
      <c r="E12" s="50" t="s">
        <v>799</v>
      </c>
      <c r="F12" s="51" t="s">
        <v>799</v>
      </c>
      <c r="G12" s="51" t="s">
        <v>799</v>
      </c>
      <c r="H12" s="51" t="s">
        <v>799</v>
      </c>
      <c r="I12" s="51" t="s">
        <v>799</v>
      </c>
      <c r="J12" s="52" t="s">
        <v>795</v>
      </c>
      <c r="K12" s="53">
        <v>18171264</v>
      </c>
      <c r="L12" s="53">
        <v>18171264</v>
      </c>
      <c r="M12" s="53" t="s">
        <v>806</v>
      </c>
      <c r="N12" s="57"/>
      <c r="O12" s="57"/>
      <c r="P12" s="57"/>
      <c r="Q12" s="57"/>
      <c r="R12" s="111"/>
      <c r="S12" s="111"/>
      <c r="T12" s="111"/>
      <c r="U12" s="111"/>
    </row>
    <row r="13" spans="1:21" s="45" customFormat="1" ht="26" x14ac:dyDescent="0.3">
      <c r="A13" s="55">
        <v>8</v>
      </c>
      <c r="B13" s="55" t="s">
        <v>793</v>
      </c>
      <c r="C13" s="56" t="s">
        <v>807</v>
      </c>
      <c r="D13" s="59">
        <v>0</v>
      </c>
      <c r="E13" s="60" t="s">
        <v>799</v>
      </c>
      <c r="F13" s="51" t="s">
        <v>799</v>
      </c>
      <c r="G13" s="51" t="s">
        <v>799</v>
      </c>
      <c r="H13" s="51" t="s">
        <v>799</v>
      </c>
      <c r="I13" s="51" t="s">
        <v>799</v>
      </c>
      <c r="J13" s="52"/>
      <c r="K13" s="53"/>
      <c r="L13" s="53"/>
      <c r="M13" s="53"/>
      <c r="N13" s="54"/>
      <c r="O13" s="54"/>
      <c r="P13" s="54"/>
      <c r="Q13" s="54"/>
      <c r="R13" s="110"/>
      <c r="S13" s="110"/>
      <c r="T13" s="110"/>
      <c r="U13" s="110"/>
    </row>
    <row r="14" spans="1:21" s="45" customFormat="1" ht="76" customHeight="1" x14ac:dyDescent="0.3">
      <c r="A14" s="35">
        <v>9</v>
      </c>
      <c r="B14" s="35" t="s">
        <v>793</v>
      </c>
      <c r="C14" s="48" t="s">
        <v>808</v>
      </c>
      <c r="D14" s="59">
        <v>0</v>
      </c>
      <c r="E14" s="60" t="s">
        <v>799</v>
      </c>
      <c r="F14" s="51" t="s">
        <v>809</v>
      </c>
      <c r="G14" s="51">
        <v>73900000</v>
      </c>
      <c r="H14" s="51">
        <v>73900000</v>
      </c>
      <c r="I14" s="51" t="s">
        <v>810</v>
      </c>
      <c r="J14" s="52"/>
      <c r="K14" s="53"/>
      <c r="L14" s="53"/>
      <c r="M14" s="53"/>
      <c r="N14" s="54"/>
      <c r="O14" s="54"/>
      <c r="P14" s="54"/>
      <c r="Q14" s="54"/>
      <c r="R14" s="110" t="s">
        <v>809</v>
      </c>
      <c r="S14" s="110">
        <v>71483894</v>
      </c>
      <c r="T14" s="110">
        <v>71483894</v>
      </c>
      <c r="U14" s="110" t="s">
        <v>810</v>
      </c>
    </row>
    <row r="15" spans="1:21" s="45" customFormat="1" ht="14" x14ac:dyDescent="0.3">
      <c r="A15" s="55">
        <v>10</v>
      </c>
      <c r="B15" s="55" t="s">
        <v>793</v>
      </c>
      <c r="C15" s="56" t="s">
        <v>811</v>
      </c>
      <c r="D15" s="49">
        <v>0</v>
      </c>
      <c r="E15" s="50" t="s">
        <v>799</v>
      </c>
      <c r="F15" s="51" t="s">
        <v>799</v>
      </c>
      <c r="G15" s="51" t="s">
        <v>799</v>
      </c>
      <c r="H15" s="51" t="s">
        <v>799</v>
      </c>
      <c r="I15" s="51" t="s">
        <v>799</v>
      </c>
      <c r="J15" s="52"/>
      <c r="K15" s="53"/>
      <c r="L15" s="53"/>
      <c r="M15" s="53"/>
      <c r="N15" s="54"/>
      <c r="O15" s="54"/>
      <c r="P15" s="54"/>
      <c r="Q15" s="54"/>
      <c r="R15" s="110"/>
      <c r="S15" s="110"/>
      <c r="T15" s="110"/>
      <c r="U15" s="110"/>
    </row>
    <row r="16" spans="1:21" s="45" customFormat="1" ht="72" customHeight="1" x14ac:dyDescent="0.3">
      <c r="A16" s="135">
        <v>11</v>
      </c>
      <c r="B16" s="135" t="s">
        <v>793</v>
      </c>
      <c r="C16" s="139" t="s">
        <v>812</v>
      </c>
      <c r="D16" s="140">
        <v>137840625</v>
      </c>
      <c r="E16" s="138" t="s">
        <v>813</v>
      </c>
      <c r="F16" s="51" t="s">
        <v>814</v>
      </c>
      <c r="G16" s="51">
        <v>35000000</v>
      </c>
      <c r="H16" s="141">
        <v>182235431</v>
      </c>
      <c r="I16" s="141" t="s">
        <v>815</v>
      </c>
      <c r="J16" s="52"/>
      <c r="K16" s="53"/>
      <c r="L16" s="142"/>
      <c r="M16" s="142"/>
      <c r="N16" s="54"/>
      <c r="O16" s="54"/>
      <c r="P16" s="143"/>
      <c r="Q16" s="143"/>
      <c r="R16" s="110"/>
      <c r="S16" s="110"/>
      <c r="T16" s="157"/>
      <c r="U16" s="157"/>
    </row>
    <row r="17" spans="1:21" s="45" customFormat="1" ht="53.5" customHeight="1" x14ac:dyDescent="0.3">
      <c r="A17" s="135"/>
      <c r="B17" s="135"/>
      <c r="C17" s="139"/>
      <c r="D17" s="140"/>
      <c r="E17" s="138"/>
      <c r="F17" s="51" t="s">
        <v>800</v>
      </c>
      <c r="G17" s="51">
        <v>147235431</v>
      </c>
      <c r="H17" s="141"/>
      <c r="I17" s="141"/>
      <c r="J17" s="52"/>
      <c r="K17" s="53"/>
      <c r="L17" s="142"/>
      <c r="M17" s="142"/>
      <c r="N17" s="54"/>
      <c r="O17" s="54"/>
      <c r="P17" s="143"/>
      <c r="Q17" s="143"/>
      <c r="R17" s="110"/>
      <c r="S17" s="110"/>
      <c r="T17" s="157"/>
      <c r="U17" s="157"/>
    </row>
    <row r="18" spans="1:21" s="45" customFormat="1" ht="62.5" customHeight="1" x14ac:dyDescent="0.3">
      <c r="A18" s="135">
        <v>12</v>
      </c>
      <c r="B18" s="135" t="s">
        <v>793</v>
      </c>
      <c r="C18" s="136" t="s">
        <v>816</v>
      </c>
      <c r="D18" s="137">
        <v>85360560</v>
      </c>
      <c r="E18" s="138" t="s">
        <v>817</v>
      </c>
      <c r="F18" s="51" t="s">
        <v>818</v>
      </c>
      <c r="G18" s="51">
        <v>35298850</v>
      </c>
      <c r="H18" s="141">
        <v>72273850</v>
      </c>
      <c r="I18" s="141" t="s">
        <v>819</v>
      </c>
      <c r="J18" s="52"/>
      <c r="K18" s="53"/>
      <c r="L18" s="142"/>
      <c r="M18" s="142"/>
      <c r="N18" s="54"/>
      <c r="O18" s="54"/>
      <c r="P18" s="143"/>
      <c r="Q18" s="143"/>
      <c r="R18" s="110"/>
      <c r="S18" s="110"/>
      <c r="T18" s="157"/>
      <c r="U18" s="157"/>
    </row>
    <row r="19" spans="1:21" s="45" customFormat="1" ht="61.5" customHeight="1" x14ac:dyDescent="0.3">
      <c r="A19" s="135"/>
      <c r="B19" s="135"/>
      <c r="C19" s="136"/>
      <c r="D19" s="137"/>
      <c r="E19" s="138"/>
      <c r="F19" s="51" t="s">
        <v>800</v>
      </c>
      <c r="G19" s="51">
        <v>36975000</v>
      </c>
      <c r="H19" s="141"/>
      <c r="I19" s="141"/>
      <c r="J19" s="52"/>
      <c r="K19" s="53"/>
      <c r="L19" s="142"/>
      <c r="M19" s="142"/>
      <c r="N19" s="54"/>
      <c r="O19" s="54"/>
      <c r="P19" s="143"/>
      <c r="Q19" s="143"/>
      <c r="R19" s="110"/>
      <c r="S19" s="110"/>
      <c r="T19" s="157"/>
      <c r="U19" s="157"/>
    </row>
    <row r="20" spans="1:21" s="45" customFormat="1" ht="99" customHeight="1" x14ac:dyDescent="0.3">
      <c r="A20" s="135">
        <v>13</v>
      </c>
      <c r="B20" s="135" t="s">
        <v>793</v>
      </c>
      <c r="C20" s="136" t="s">
        <v>820</v>
      </c>
      <c r="D20" s="140">
        <v>22317054</v>
      </c>
      <c r="E20" s="146" t="s">
        <v>821</v>
      </c>
      <c r="F20" s="51" t="s">
        <v>814</v>
      </c>
      <c r="G20" s="51">
        <v>28808246</v>
      </c>
      <c r="H20" s="141">
        <v>55218961</v>
      </c>
      <c r="I20" s="141" t="s">
        <v>822</v>
      </c>
      <c r="J20" s="62"/>
      <c r="K20" s="63"/>
      <c r="L20" s="147"/>
      <c r="M20" s="147"/>
      <c r="N20" s="57"/>
      <c r="O20" s="57"/>
      <c r="P20" s="148"/>
      <c r="Q20" s="148"/>
      <c r="R20" s="111"/>
      <c r="S20" s="111"/>
      <c r="T20" s="171"/>
      <c r="U20" s="171"/>
    </row>
    <row r="21" spans="1:21" s="45" customFormat="1" ht="59.15" customHeight="1" x14ac:dyDescent="0.3">
      <c r="A21" s="135"/>
      <c r="B21" s="135"/>
      <c r="C21" s="136"/>
      <c r="D21" s="140"/>
      <c r="E21" s="146"/>
      <c r="F21" s="51" t="s">
        <v>800</v>
      </c>
      <c r="G21" s="51">
        <f>26410715</f>
        <v>26410715</v>
      </c>
      <c r="H21" s="141"/>
      <c r="I21" s="141"/>
      <c r="J21" s="62"/>
      <c r="K21" s="63"/>
      <c r="L21" s="147"/>
      <c r="M21" s="147"/>
      <c r="N21" s="57"/>
      <c r="O21" s="57"/>
      <c r="P21" s="148"/>
      <c r="Q21" s="148"/>
      <c r="R21" s="111"/>
      <c r="S21" s="111"/>
      <c r="T21" s="171"/>
      <c r="U21" s="171"/>
    </row>
    <row r="22" spans="1:21" s="45" customFormat="1" ht="125.15" customHeight="1" x14ac:dyDescent="0.3">
      <c r="A22" s="35">
        <v>14</v>
      </c>
      <c r="B22" s="35" t="s">
        <v>793</v>
      </c>
      <c r="C22" s="48" t="s">
        <v>823</v>
      </c>
      <c r="D22" s="49">
        <v>104400000</v>
      </c>
      <c r="E22" s="60" t="s">
        <v>824</v>
      </c>
      <c r="F22" s="51" t="s">
        <v>800</v>
      </c>
      <c r="G22" s="51">
        <v>86441736</v>
      </c>
      <c r="H22" s="51">
        <v>86441736</v>
      </c>
      <c r="I22" s="51" t="s">
        <v>825</v>
      </c>
      <c r="J22" s="52"/>
      <c r="K22" s="53"/>
      <c r="L22" s="53"/>
      <c r="M22" s="53"/>
      <c r="N22" s="54"/>
      <c r="O22" s="54"/>
      <c r="P22" s="54"/>
      <c r="Q22" s="54"/>
      <c r="R22" s="110"/>
      <c r="S22" s="110"/>
      <c r="T22" s="110"/>
      <c r="U22" s="110"/>
    </row>
    <row r="23" spans="1:21" s="45" customFormat="1" ht="26" x14ac:dyDescent="0.3">
      <c r="A23" s="55">
        <v>15</v>
      </c>
      <c r="B23" s="55" t="s">
        <v>793</v>
      </c>
      <c r="C23" s="56" t="s">
        <v>826</v>
      </c>
      <c r="D23" s="59">
        <v>0</v>
      </c>
      <c r="E23" s="50" t="s">
        <v>799</v>
      </c>
      <c r="F23" s="51" t="s">
        <v>799</v>
      </c>
      <c r="G23" s="51" t="s">
        <v>799</v>
      </c>
      <c r="H23" s="51" t="s">
        <v>799</v>
      </c>
      <c r="I23" s="51" t="s">
        <v>799</v>
      </c>
      <c r="J23" s="52"/>
      <c r="K23" s="53"/>
      <c r="L23" s="53"/>
      <c r="M23" s="53"/>
      <c r="N23" s="54"/>
      <c r="O23" s="54"/>
      <c r="P23" s="54"/>
      <c r="Q23" s="54"/>
      <c r="R23" s="110"/>
      <c r="S23" s="110"/>
      <c r="T23" s="110"/>
      <c r="U23" s="110"/>
    </row>
    <row r="24" spans="1:21" s="45" customFormat="1" ht="26" x14ac:dyDescent="0.3">
      <c r="A24" s="55">
        <v>16</v>
      </c>
      <c r="B24" s="55" t="s">
        <v>793</v>
      </c>
      <c r="C24" s="56" t="s">
        <v>827</v>
      </c>
      <c r="D24" s="59"/>
      <c r="E24" s="50"/>
      <c r="F24" s="51"/>
      <c r="G24" s="51"/>
      <c r="H24" s="51"/>
      <c r="I24" s="51"/>
      <c r="J24" s="52"/>
      <c r="K24" s="53"/>
      <c r="L24" s="53"/>
      <c r="M24" s="53"/>
      <c r="N24" s="54"/>
      <c r="O24" s="54"/>
      <c r="P24" s="54"/>
      <c r="Q24" s="54"/>
      <c r="R24" s="110"/>
      <c r="S24" s="110"/>
      <c r="T24" s="110"/>
      <c r="U24" s="110"/>
    </row>
    <row r="25" spans="1:21" s="45" customFormat="1" ht="26" x14ac:dyDescent="0.3">
      <c r="A25" s="55">
        <v>17</v>
      </c>
      <c r="B25" s="55" t="s">
        <v>793</v>
      </c>
      <c r="C25" s="56" t="s">
        <v>828</v>
      </c>
      <c r="D25" s="59">
        <v>0</v>
      </c>
      <c r="E25" s="50" t="s">
        <v>799</v>
      </c>
      <c r="F25" s="51" t="s">
        <v>799</v>
      </c>
      <c r="G25" s="51" t="s">
        <v>799</v>
      </c>
      <c r="H25" s="51" t="s">
        <v>799</v>
      </c>
      <c r="I25" s="51" t="s">
        <v>799</v>
      </c>
      <c r="J25" s="52"/>
      <c r="K25" s="53"/>
      <c r="L25" s="53"/>
      <c r="M25" s="53"/>
      <c r="N25" s="54"/>
      <c r="O25" s="54"/>
      <c r="P25" s="54"/>
      <c r="Q25" s="54"/>
      <c r="R25" s="110"/>
      <c r="S25" s="110"/>
      <c r="T25" s="110"/>
      <c r="U25" s="110"/>
    </row>
    <row r="26" spans="1:21" s="45" customFormat="1" ht="14" x14ac:dyDescent="0.3">
      <c r="A26" s="55">
        <v>18</v>
      </c>
      <c r="B26" s="55" t="s">
        <v>793</v>
      </c>
      <c r="C26" s="56" t="s">
        <v>829</v>
      </c>
      <c r="D26" s="59">
        <v>0</v>
      </c>
      <c r="E26" s="60" t="s">
        <v>799</v>
      </c>
      <c r="F26" s="51" t="s">
        <v>799</v>
      </c>
      <c r="G26" s="51" t="s">
        <v>799</v>
      </c>
      <c r="H26" s="51" t="s">
        <v>799</v>
      </c>
      <c r="I26" s="51" t="s">
        <v>799</v>
      </c>
      <c r="J26" s="52"/>
      <c r="K26" s="53"/>
      <c r="L26" s="53"/>
      <c r="M26" s="53"/>
      <c r="N26" s="54"/>
      <c r="O26" s="54"/>
      <c r="P26" s="54"/>
      <c r="Q26" s="54"/>
      <c r="R26" s="110"/>
      <c r="S26" s="110"/>
      <c r="T26" s="110"/>
      <c r="U26" s="110"/>
    </row>
    <row r="27" spans="1:21" s="45" customFormat="1" ht="26" x14ac:dyDescent="0.3">
      <c r="A27" s="55">
        <v>19</v>
      </c>
      <c r="B27" s="35" t="s">
        <v>830</v>
      </c>
      <c r="C27" s="58" t="s">
        <v>831</v>
      </c>
      <c r="D27" s="59"/>
      <c r="E27" s="60"/>
      <c r="F27" s="51"/>
      <c r="G27" s="51"/>
      <c r="H27" s="51"/>
      <c r="I27" s="51"/>
      <c r="J27" s="52"/>
      <c r="K27" s="53"/>
      <c r="L27" s="53"/>
      <c r="M27" s="64"/>
      <c r="N27" s="57"/>
      <c r="O27" s="57"/>
      <c r="P27" s="57"/>
      <c r="Q27" s="65"/>
      <c r="R27" s="111"/>
      <c r="S27" s="111"/>
      <c r="T27" s="111"/>
      <c r="U27" s="112"/>
    </row>
    <row r="28" spans="1:21" s="45" customFormat="1" ht="338.15" customHeight="1" x14ac:dyDescent="0.3">
      <c r="A28" s="35">
        <v>20</v>
      </c>
      <c r="B28" s="35" t="s">
        <v>830</v>
      </c>
      <c r="C28" s="48" t="s">
        <v>832</v>
      </c>
      <c r="D28" s="49">
        <v>152022491</v>
      </c>
      <c r="E28" s="50" t="s">
        <v>833</v>
      </c>
      <c r="F28" s="51" t="s">
        <v>800</v>
      </c>
      <c r="G28" s="51">
        <v>37440772</v>
      </c>
      <c r="H28" s="51">
        <v>37440772</v>
      </c>
      <c r="I28" s="51" t="s">
        <v>834</v>
      </c>
      <c r="J28" s="52"/>
      <c r="K28" s="53"/>
      <c r="L28" s="53"/>
      <c r="M28" s="53" t="s">
        <v>835</v>
      </c>
      <c r="N28" s="54"/>
      <c r="O28" s="57"/>
      <c r="P28" s="57"/>
      <c r="Q28" s="57"/>
      <c r="R28" s="110"/>
      <c r="S28" s="111"/>
      <c r="T28" s="111"/>
      <c r="U28" s="111"/>
    </row>
    <row r="29" spans="1:21" s="45" customFormat="1" ht="26" x14ac:dyDescent="0.3">
      <c r="A29" s="35">
        <v>21</v>
      </c>
      <c r="B29" s="35" t="s">
        <v>830</v>
      </c>
      <c r="C29" s="61" t="s">
        <v>836</v>
      </c>
      <c r="D29" s="49"/>
      <c r="E29" s="50"/>
      <c r="F29" s="51"/>
      <c r="G29" s="51"/>
      <c r="H29" s="51"/>
      <c r="I29" s="51"/>
      <c r="J29" s="52"/>
      <c r="K29" s="53"/>
      <c r="L29" s="53"/>
      <c r="M29" s="64"/>
      <c r="N29" s="57"/>
      <c r="O29" s="57"/>
      <c r="P29" s="57"/>
      <c r="Q29" s="65"/>
      <c r="R29" s="111"/>
      <c r="S29" s="111"/>
      <c r="T29" s="111"/>
      <c r="U29" s="112"/>
    </row>
    <row r="30" spans="1:21" s="45" customFormat="1" ht="299" x14ac:dyDescent="0.3">
      <c r="A30" s="35">
        <v>22</v>
      </c>
      <c r="B30" s="35" t="s">
        <v>830</v>
      </c>
      <c r="C30" s="48" t="s">
        <v>837</v>
      </c>
      <c r="D30" s="49">
        <v>152022491</v>
      </c>
      <c r="E30" s="50" t="s">
        <v>833</v>
      </c>
      <c r="F30" s="51" t="s">
        <v>800</v>
      </c>
      <c r="G30" s="51">
        <v>37440772</v>
      </c>
      <c r="H30" s="51">
        <v>37440772</v>
      </c>
      <c r="I30" s="51" t="s">
        <v>838</v>
      </c>
      <c r="J30" s="52"/>
      <c r="K30" s="53"/>
      <c r="L30" s="53"/>
      <c r="M30" s="53" t="s">
        <v>835</v>
      </c>
      <c r="N30" s="54"/>
      <c r="O30" s="57"/>
      <c r="P30" s="57"/>
      <c r="Q30" s="57"/>
      <c r="R30" s="110"/>
      <c r="S30" s="111"/>
      <c r="T30" s="111"/>
      <c r="U30" s="111"/>
    </row>
    <row r="31" spans="1:21" s="45" customFormat="1" ht="343.5" customHeight="1" x14ac:dyDescent="0.3">
      <c r="A31" s="35">
        <v>23</v>
      </c>
      <c r="B31" s="35" t="s">
        <v>830</v>
      </c>
      <c r="C31" s="48" t="s">
        <v>839</v>
      </c>
      <c r="D31" s="49">
        <v>152022491</v>
      </c>
      <c r="E31" s="50" t="s">
        <v>833</v>
      </c>
      <c r="F31" s="51" t="s">
        <v>800</v>
      </c>
      <c r="G31" s="51">
        <v>37440772</v>
      </c>
      <c r="H31" s="51">
        <v>37440772</v>
      </c>
      <c r="I31" s="51" t="s">
        <v>840</v>
      </c>
      <c r="J31" s="52"/>
      <c r="K31" s="53"/>
      <c r="L31" s="53"/>
      <c r="M31" s="53" t="s">
        <v>835</v>
      </c>
      <c r="N31" s="54"/>
      <c r="O31" s="57"/>
      <c r="P31" s="57"/>
      <c r="Q31" s="57"/>
      <c r="R31" s="110"/>
      <c r="S31" s="111"/>
      <c r="T31" s="111"/>
      <c r="U31" s="111"/>
    </row>
    <row r="32" spans="1:21" s="45" customFormat="1" ht="26" x14ac:dyDescent="0.3">
      <c r="A32" s="35">
        <v>24</v>
      </c>
      <c r="B32" s="55" t="s">
        <v>830</v>
      </c>
      <c r="C32" s="61" t="s">
        <v>841</v>
      </c>
      <c r="D32" s="49"/>
      <c r="E32" s="50"/>
      <c r="F32" s="51"/>
      <c r="G32" s="51"/>
      <c r="H32" s="51"/>
      <c r="I32" s="51"/>
      <c r="J32" s="52"/>
      <c r="K32" s="53"/>
      <c r="L32" s="53"/>
      <c r="M32" s="64"/>
      <c r="N32" s="57"/>
      <c r="O32" s="57"/>
      <c r="P32" s="57"/>
      <c r="Q32" s="65"/>
      <c r="R32" s="111"/>
      <c r="S32" s="111"/>
      <c r="T32" s="111"/>
      <c r="U32" s="112"/>
    </row>
    <row r="33" spans="1:21" s="45" customFormat="1" ht="341.15" customHeight="1" x14ac:dyDescent="0.3">
      <c r="A33" s="35">
        <v>25</v>
      </c>
      <c r="B33" s="35" t="s">
        <v>830</v>
      </c>
      <c r="C33" s="48" t="s">
        <v>842</v>
      </c>
      <c r="D33" s="49">
        <v>152022491</v>
      </c>
      <c r="E33" s="50" t="s">
        <v>833</v>
      </c>
      <c r="F33" s="51" t="s">
        <v>800</v>
      </c>
      <c r="G33" s="51">
        <v>37440772</v>
      </c>
      <c r="H33" s="51">
        <v>37440772</v>
      </c>
      <c r="I33" s="51" t="s">
        <v>843</v>
      </c>
      <c r="J33" s="52"/>
      <c r="K33" s="53"/>
      <c r="L33" s="53"/>
      <c r="M33" s="53" t="s">
        <v>835</v>
      </c>
      <c r="N33" s="54"/>
      <c r="O33" s="57"/>
      <c r="P33" s="57"/>
      <c r="Q33" s="57"/>
      <c r="R33" s="110"/>
      <c r="S33" s="111"/>
      <c r="T33" s="111"/>
      <c r="U33" s="111"/>
    </row>
    <row r="34" spans="1:21" s="45" customFormat="1" ht="26" x14ac:dyDescent="0.3">
      <c r="A34" s="35">
        <v>26</v>
      </c>
      <c r="B34" s="35" t="s">
        <v>830</v>
      </c>
      <c r="C34" s="61" t="s">
        <v>844</v>
      </c>
      <c r="D34" s="49"/>
      <c r="E34" s="50"/>
      <c r="F34" s="51"/>
      <c r="G34" s="51"/>
      <c r="H34" s="51"/>
      <c r="I34" s="51"/>
      <c r="J34" s="52"/>
      <c r="K34" s="53"/>
      <c r="L34" s="53"/>
      <c r="M34" s="53"/>
      <c r="N34" s="54"/>
      <c r="O34" s="54"/>
      <c r="P34" s="54"/>
      <c r="Q34" s="57"/>
      <c r="R34" s="110"/>
      <c r="S34" s="110"/>
      <c r="T34" s="110"/>
      <c r="U34" s="111"/>
    </row>
    <row r="35" spans="1:21" s="45" customFormat="1" ht="123" customHeight="1" x14ac:dyDescent="0.3">
      <c r="A35" s="35">
        <v>27</v>
      </c>
      <c r="B35" s="35" t="s">
        <v>830</v>
      </c>
      <c r="C35" s="48" t="s">
        <v>845</v>
      </c>
      <c r="D35" s="49">
        <v>5000000</v>
      </c>
      <c r="E35" s="60" t="s">
        <v>846</v>
      </c>
      <c r="F35" s="51" t="s">
        <v>800</v>
      </c>
      <c r="G35" s="51">
        <v>6800000</v>
      </c>
      <c r="H35" s="51">
        <v>6800000</v>
      </c>
      <c r="I35" s="51" t="s">
        <v>847</v>
      </c>
      <c r="J35" s="66"/>
      <c r="K35" s="67"/>
      <c r="L35" s="67"/>
      <c r="M35" s="63"/>
      <c r="N35" s="68" t="s">
        <v>800</v>
      </c>
      <c r="O35" s="57">
        <v>0</v>
      </c>
      <c r="P35" s="57">
        <v>0</v>
      </c>
      <c r="Q35" s="54" t="s">
        <v>848</v>
      </c>
      <c r="R35" s="113"/>
      <c r="S35" s="111"/>
      <c r="T35" s="111"/>
      <c r="U35" s="111"/>
    </row>
    <row r="36" spans="1:21" s="45" customFormat="1" ht="351" x14ac:dyDescent="0.3">
      <c r="A36" s="55">
        <v>28</v>
      </c>
      <c r="B36" s="55" t="s">
        <v>830</v>
      </c>
      <c r="C36" s="56" t="s">
        <v>849</v>
      </c>
      <c r="D36" s="59">
        <v>0</v>
      </c>
      <c r="E36" s="50" t="s">
        <v>799</v>
      </c>
      <c r="F36" s="51" t="s">
        <v>799</v>
      </c>
      <c r="G36" s="51" t="s">
        <v>799</v>
      </c>
      <c r="H36" s="51" t="s">
        <v>799</v>
      </c>
      <c r="I36" s="51" t="s">
        <v>799</v>
      </c>
      <c r="J36" s="52"/>
      <c r="K36" s="53"/>
      <c r="L36" s="53"/>
      <c r="M36" s="53"/>
      <c r="N36" s="68" t="s">
        <v>800</v>
      </c>
      <c r="O36" s="54">
        <v>23471243</v>
      </c>
      <c r="P36" s="54">
        <v>23471243</v>
      </c>
      <c r="Q36" s="54" t="s">
        <v>850</v>
      </c>
      <c r="R36" s="110"/>
      <c r="S36" s="110"/>
      <c r="T36" s="110"/>
      <c r="U36" s="111"/>
    </row>
    <row r="37" spans="1:21" s="45" customFormat="1" ht="116.15" customHeight="1" x14ac:dyDescent="0.3">
      <c r="A37" s="35">
        <v>29</v>
      </c>
      <c r="B37" s="35" t="s">
        <v>830</v>
      </c>
      <c r="C37" s="48" t="s">
        <v>851</v>
      </c>
      <c r="D37" s="49">
        <v>21150000</v>
      </c>
      <c r="E37" s="60" t="s">
        <v>852</v>
      </c>
      <c r="F37" s="51" t="s">
        <v>800</v>
      </c>
      <c r="G37" s="51">
        <v>0</v>
      </c>
      <c r="H37" s="51">
        <v>0</v>
      </c>
      <c r="I37" s="51" t="s">
        <v>853</v>
      </c>
      <c r="J37" s="66"/>
      <c r="K37" s="67"/>
      <c r="L37" s="67"/>
      <c r="M37" s="63" t="s">
        <v>854</v>
      </c>
      <c r="N37" s="68"/>
      <c r="O37" s="54"/>
      <c r="P37" s="54"/>
      <c r="Q37" s="57"/>
      <c r="R37" s="113"/>
      <c r="S37" s="110"/>
      <c r="T37" s="110"/>
      <c r="U37" s="111"/>
    </row>
    <row r="38" spans="1:21" s="45" customFormat="1" ht="48" customHeight="1" x14ac:dyDescent="0.3">
      <c r="A38" s="144">
        <v>30</v>
      </c>
      <c r="B38" s="144" t="s">
        <v>830</v>
      </c>
      <c r="C38" s="145" t="s">
        <v>855</v>
      </c>
      <c r="D38" s="137">
        <v>0</v>
      </c>
      <c r="E38" s="146" t="s">
        <v>799</v>
      </c>
      <c r="F38" s="51" t="s">
        <v>814</v>
      </c>
      <c r="G38" s="51">
        <v>21059282</v>
      </c>
      <c r="H38" s="141">
        <v>86859282</v>
      </c>
      <c r="I38" s="141" t="s">
        <v>856</v>
      </c>
      <c r="J38" s="52"/>
      <c r="K38" s="53"/>
      <c r="L38" s="142"/>
      <c r="M38" s="142"/>
      <c r="N38" s="54"/>
      <c r="O38" s="54"/>
      <c r="P38" s="143"/>
      <c r="Q38" s="143"/>
      <c r="R38" s="110"/>
      <c r="S38" s="110"/>
      <c r="T38" s="157"/>
      <c r="U38" s="157"/>
    </row>
    <row r="39" spans="1:21" s="45" customFormat="1" ht="14" x14ac:dyDescent="0.3">
      <c r="A39" s="144"/>
      <c r="B39" s="144"/>
      <c r="C39" s="145"/>
      <c r="D39" s="137"/>
      <c r="E39" s="146"/>
      <c r="F39" s="51" t="s">
        <v>857</v>
      </c>
      <c r="G39" s="51">
        <f>43800000+7000000+15000000</f>
        <v>65800000</v>
      </c>
      <c r="H39" s="141"/>
      <c r="I39" s="141"/>
      <c r="J39" s="52"/>
      <c r="K39" s="53"/>
      <c r="L39" s="142"/>
      <c r="M39" s="142"/>
      <c r="N39" s="54"/>
      <c r="O39" s="54"/>
      <c r="P39" s="143"/>
      <c r="Q39" s="143"/>
      <c r="R39" s="110"/>
      <c r="S39" s="110"/>
      <c r="T39" s="157"/>
      <c r="U39" s="157"/>
    </row>
    <row r="40" spans="1:21" s="45" customFormat="1" ht="26" x14ac:dyDescent="0.3">
      <c r="A40" s="55">
        <v>31</v>
      </c>
      <c r="B40" s="55" t="s">
        <v>830</v>
      </c>
      <c r="C40" s="56" t="s">
        <v>858</v>
      </c>
      <c r="D40" s="60">
        <v>0</v>
      </c>
      <c r="E40" s="60" t="s">
        <v>799</v>
      </c>
      <c r="F40" s="51" t="s">
        <v>799</v>
      </c>
      <c r="G40" s="51" t="s">
        <v>799</v>
      </c>
      <c r="H40" s="51" t="s">
        <v>799</v>
      </c>
      <c r="I40" s="51" t="s">
        <v>799</v>
      </c>
      <c r="J40" s="52"/>
      <c r="K40" s="53"/>
      <c r="L40" s="53"/>
      <c r="M40" s="53"/>
      <c r="N40" s="54"/>
      <c r="O40" s="54"/>
      <c r="P40" s="54"/>
      <c r="Q40" s="54"/>
      <c r="R40" s="110"/>
      <c r="S40" s="110"/>
      <c r="T40" s="110"/>
      <c r="U40" s="110"/>
    </row>
    <row r="41" spans="1:21" s="45" customFormat="1" ht="26" x14ac:dyDescent="0.3">
      <c r="A41" s="55">
        <v>32</v>
      </c>
      <c r="B41" s="55" t="s">
        <v>830</v>
      </c>
      <c r="C41" s="56" t="s">
        <v>859</v>
      </c>
      <c r="D41" s="60"/>
      <c r="E41" s="60"/>
      <c r="F41" s="51"/>
      <c r="G41" s="51"/>
      <c r="H41" s="51"/>
      <c r="I41" s="51"/>
      <c r="J41" s="52"/>
      <c r="K41" s="53"/>
      <c r="L41" s="53"/>
      <c r="M41" s="53"/>
      <c r="N41" s="54"/>
      <c r="O41" s="54"/>
      <c r="P41" s="54"/>
      <c r="Q41" s="54"/>
      <c r="R41" s="110"/>
      <c r="S41" s="110"/>
      <c r="T41" s="110"/>
      <c r="U41" s="110"/>
    </row>
    <row r="42" spans="1:21" s="45" customFormat="1" ht="207" customHeight="1" x14ac:dyDescent="0.3">
      <c r="A42" s="135">
        <v>33</v>
      </c>
      <c r="B42" s="135" t="s">
        <v>830</v>
      </c>
      <c r="C42" s="139" t="s">
        <v>860</v>
      </c>
      <c r="D42" s="150">
        <v>41008242</v>
      </c>
      <c r="E42" s="151" t="s">
        <v>861</v>
      </c>
      <c r="F42" s="51" t="s">
        <v>814</v>
      </c>
      <c r="G42" s="51">
        <v>5000000</v>
      </c>
      <c r="H42" s="141">
        <v>40864012</v>
      </c>
      <c r="I42" s="141" t="s">
        <v>862</v>
      </c>
      <c r="J42" s="52"/>
      <c r="K42" s="53"/>
      <c r="L42" s="142"/>
      <c r="M42" s="142"/>
      <c r="N42" s="54"/>
      <c r="O42" s="54"/>
      <c r="P42" s="143"/>
      <c r="Q42" s="143"/>
      <c r="R42" s="110"/>
      <c r="S42" s="110"/>
      <c r="T42" s="157"/>
      <c r="U42" s="157"/>
    </row>
    <row r="43" spans="1:21" s="45" customFormat="1" ht="150" customHeight="1" x14ac:dyDescent="0.3">
      <c r="A43" s="135"/>
      <c r="B43" s="135"/>
      <c r="C43" s="139"/>
      <c r="D43" s="150"/>
      <c r="E43" s="151"/>
      <c r="F43" s="51" t="s">
        <v>863</v>
      </c>
      <c r="G43" s="51">
        <f>9764012+26100000</f>
        <v>35864012</v>
      </c>
      <c r="H43" s="141"/>
      <c r="I43" s="141"/>
      <c r="J43" s="52"/>
      <c r="K43" s="53"/>
      <c r="L43" s="142"/>
      <c r="M43" s="142"/>
      <c r="N43" s="54"/>
      <c r="O43" s="54"/>
      <c r="P43" s="143"/>
      <c r="Q43" s="143"/>
      <c r="R43" s="110"/>
      <c r="S43" s="110"/>
      <c r="T43" s="157"/>
      <c r="U43" s="157"/>
    </row>
    <row r="44" spans="1:21" s="45" customFormat="1" ht="131.5" customHeight="1" x14ac:dyDescent="0.3">
      <c r="A44" s="35">
        <v>34</v>
      </c>
      <c r="B44" s="35" t="s">
        <v>830</v>
      </c>
      <c r="C44" s="48" t="s">
        <v>864</v>
      </c>
      <c r="D44" s="49">
        <v>13000000</v>
      </c>
      <c r="E44" s="60" t="s">
        <v>865</v>
      </c>
      <c r="F44" s="51" t="s">
        <v>800</v>
      </c>
      <c r="G44" s="51">
        <v>8500000</v>
      </c>
      <c r="H44" s="51">
        <v>8500000</v>
      </c>
      <c r="I44" s="51" t="s">
        <v>866</v>
      </c>
      <c r="J44" s="66"/>
      <c r="K44" s="67"/>
      <c r="L44" s="67"/>
      <c r="M44" s="63"/>
      <c r="N44" s="68"/>
      <c r="O44" s="54"/>
      <c r="P44" s="54"/>
      <c r="Q44" s="54"/>
      <c r="R44" s="113"/>
      <c r="S44" s="110"/>
      <c r="T44" s="110"/>
      <c r="U44" s="110"/>
    </row>
    <row r="45" spans="1:21" s="45" customFormat="1" ht="14" x14ac:dyDescent="0.3">
      <c r="A45" s="55">
        <v>35</v>
      </c>
      <c r="B45" s="55" t="s">
        <v>830</v>
      </c>
      <c r="C45" s="56" t="s">
        <v>867</v>
      </c>
      <c r="D45" s="71">
        <v>0</v>
      </c>
      <c r="E45" s="72" t="s">
        <v>799</v>
      </c>
      <c r="F45" s="51" t="s">
        <v>799</v>
      </c>
      <c r="G45" s="51" t="s">
        <v>799</v>
      </c>
      <c r="H45" s="51" t="s">
        <v>799</v>
      </c>
      <c r="I45" s="51" t="s">
        <v>799</v>
      </c>
      <c r="J45" s="52"/>
      <c r="K45" s="53"/>
      <c r="L45" s="53"/>
      <c r="M45" s="53"/>
      <c r="N45" s="54"/>
      <c r="O45" s="54"/>
      <c r="P45" s="54"/>
      <c r="Q45" s="54"/>
      <c r="R45" s="110"/>
      <c r="S45" s="110"/>
      <c r="T45" s="110"/>
      <c r="U45" s="110"/>
    </row>
    <row r="46" spans="1:21" s="45" customFormat="1" ht="14" x14ac:dyDescent="0.3">
      <c r="A46" s="55">
        <v>36</v>
      </c>
      <c r="B46" s="55" t="s">
        <v>830</v>
      </c>
      <c r="C46" s="56" t="s">
        <v>868</v>
      </c>
      <c r="D46" s="71">
        <v>0</v>
      </c>
      <c r="E46" s="72" t="s">
        <v>799</v>
      </c>
      <c r="F46" s="51" t="s">
        <v>799</v>
      </c>
      <c r="G46" s="51" t="s">
        <v>799</v>
      </c>
      <c r="H46" s="51" t="s">
        <v>799</v>
      </c>
      <c r="I46" s="51" t="s">
        <v>799</v>
      </c>
      <c r="J46" s="52"/>
      <c r="K46" s="53"/>
      <c r="L46" s="53"/>
      <c r="M46" s="53"/>
      <c r="N46" s="54"/>
      <c r="O46" s="54"/>
      <c r="P46" s="54"/>
      <c r="Q46" s="54"/>
      <c r="R46" s="110"/>
      <c r="S46" s="110"/>
      <c r="T46" s="110"/>
      <c r="U46" s="110"/>
    </row>
    <row r="47" spans="1:21" s="45" customFormat="1" ht="26" x14ac:dyDescent="0.3">
      <c r="A47" s="55">
        <v>37</v>
      </c>
      <c r="B47" s="55" t="s">
        <v>830</v>
      </c>
      <c r="C47" s="56" t="s">
        <v>869</v>
      </c>
      <c r="D47" s="71"/>
      <c r="E47" s="72"/>
      <c r="F47" s="51"/>
      <c r="G47" s="51"/>
      <c r="H47" s="51"/>
      <c r="I47" s="51"/>
      <c r="J47" s="52"/>
      <c r="K47" s="53"/>
      <c r="L47" s="53"/>
      <c r="M47" s="53"/>
      <c r="N47" s="54"/>
      <c r="O47" s="54"/>
      <c r="P47" s="54"/>
      <c r="Q47" s="54"/>
      <c r="R47" s="110"/>
      <c r="S47" s="110"/>
      <c r="T47" s="110"/>
      <c r="U47" s="110"/>
    </row>
    <row r="48" spans="1:21" s="45" customFormat="1" ht="201.65" customHeight="1" x14ac:dyDescent="0.3">
      <c r="A48" s="55">
        <v>38</v>
      </c>
      <c r="B48" s="55" t="s">
        <v>830</v>
      </c>
      <c r="C48" s="58" t="s">
        <v>870</v>
      </c>
      <c r="D48" s="49">
        <v>3948930</v>
      </c>
      <c r="E48" s="60" t="s">
        <v>871</v>
      </c>
      <c r="F48" s="51"/>
      <c r="G48" s="51"/>
      <c r="H48" s="51">
        <v>3948930</v>
      </c>
      <c r="I48" s="51" t="s">
        <v>872</v>
      </c>
      <c r="J48" s="52"/>
      <c r="K48" s="53"/>
      <c r="L48" s="53"/>
      <c r="M48" s="53"/>
      <c r="N48" s="54"/>
      <c r="O48" s="54"/>
      <c r="P48" s="54"/>
      <c r="Q48" s="54"/>
      <c r="R48" s="110"/>
      <c r="S48" s="110"/>
      <c r="T48" s="110"/>
      <c r="U48" s="110"/>
    </row>
    <row r="49" spans="1:21" s="45" customFormat="1" ht="315" customHeight="1" x14ac:dyDescent="0.3">
      <c r="A49" s="55">
        <v>39</v>
      </c>
      <c r="B49" s="55" t="s">
        <v>830</v>
      </c>
      <c r="C49" s="58" t="s">
        <v>873</v>
      </c>
      <c r="D49" s="59">
        <v>3948930</v>
      </c>
      <c r="E49" s="60" t="s">
        <v>874</v>
      </c>
      <c r="F49" s="51"/>
      <c r="G49" s="51"/>
      <c r="H49" s="51">
        <v>3948930</v>
      </c>
      <c r="I49" s="51" t="s">
        <v>872</v>
      </c>
      <c r="J49" s="52"/>
      <c r="K49" s="53"/>
      <c r="L49" s="53"/>
      <c r="M49" s="53" t="s">
        <v>875</v>
      </c>
      <c r="N49" s="54"/>
      <c r="O49" s="54"/>
      <c r="P49" s="54"/>
      <c r="Q49" s="57"/>
      <c r="R49" s="110"/>
      <c r="S49" s="110"/>
      <c r="T49" s="110"/>
      <c r="U49" s="111"/>
    </row>
    <row r="50" spans="1:21" s="45" customFormat="1" ht="59.5" customHeight="1" x14ac:dyDescent="0.3">
      <c r="A50" s="144">
        <v>40</v>
      </c>
      <c r="B50" s="144" t="s">
        <v>830</v>
      </c>
      <c r="C50" s="149" t="s">
        <v>876</v>
      </c>
      <c r="D50" s="150">
        <v>10560000</v>
      </c>
      <c r="E50" s="151" t="s">
        <v>877</v>
      </c>
      <c r="F50" s="51" t="s">
        <v>814</v>
      </c>
      <c r="G50" s="51">
        <v>7560960</v>
      </c>
      <c r="H50" s="141">
        <v>54310960</v>
      </c>
      <c r="I50" s="141" t="s">
        <v>878</v>
      </c>
      <c r="J50" s="52"/>
      <c r="K50" s="53"/>
      <c r="L50" s="142"/>
      <c r="M50" s="142"/>
      <c r="N50" s="54"/>
      <c r="O50" s="54"/>
      <c r="P50" s="143"/>
      <c r="Q50" s="143"/>
      <c r="R50" s="110"/>
      <c r="S50" s="110"/>
      <c r="T50" s="157"/>
      <c r="U50" s="157"/>
    </row>
    <row r="51" spans="1:21" s="45" customFormat="1" ht="105" customHeight="1" x14ac:dyDescent="0.3">
      <c r="A51" s="144"/>
      <c r="B51" s="144"/>
      <c r="C51" s="149"/>
      <c r="D51" s="150"/>
      <c r="E51" s="151"/>
      <c r="F51" s="51" t="s">
        <v>879</v>
      </c>
      <c r="G51" s="51">
        <f>46750000</f>
        <v>46750000</v>
      </c>
      <c r="H51" s="141"/>
      <c r="I51" s="141"/>
      <c r="J51" s="52"/>
      <c r="K51" s="53"/>
      <c r="L51" s="142"/>
      <c r="M51" s="142"/>
      <c r="N51" s="54"/>
      <c r="O51" s="54"/>
      <c r="P51" s="143"/>
      <c r="Q51" s="143"/>
      <c r="R51" s="110"/>
      <c r="S51" s="110"/>
      <c r="T51" s="157"/>
      <c r="U51" s="157"/>
    </row>
    <row r="52" spans="1:21" s="45" customFormat="1" ht="14" x14ac:dyDescent="0.3">
      <c r="A52" s="55">
        <v>41</v>
      </c>
      <c r="B52" s="35" t="s">
        <v>830</v>
      </c>
      <c r="C52" s="56" t="s">
        <v>880</v>
      </c>
      <c r="D52" s="69"/>
      <c r="E52" s="70"/>
      <c r="F52" s="51"/>
      <c r="G52" s="51"/>
      <c r="H52" s="51"/>
      <c r="I52" s="51"/>
      <c r="J52" s="52"/>
      <c r="K52" s="53"/>
      <c r="L52" s="53"/>
      <c r="M52" s="53"/>
      <c r="N52" s="54"/>
      <c r="O52" s="54"/>
      <c r="P52" s="54"/>
      <c r="Q52" s="54"/>
      <c r="R52" s="110"/>
      <c r="S52" s="110"/>
      <c r="T52" s="110"/>
      <c r="U52" s="110"/>
    </row>
    <row r="53" spans="1:21" s="45" customFormat="1" ht="78" customHeight="1" x14ac:dyDescent="0.3">
      <c r="A53" s="35">
        <v>42</v>
      </c>
      <c r="B53" s="35" t="s">
        <v>830</v>
      </c>
      <c r="C53" s="48" t="s">
        <v>881</v>
      </c>
      <c r="D53" s="73">
        <v>3967000</v>
      </c>
      <c r="E53" s="50" t="s">
        <v>882</v>
      </c>
      <c r="F53" s="51" t="s">
        <v>800</v>
      </c>
      <c r="G53" s="51">
        <v>10722750</v>
      </c>
      <c r="H53" s="51">
        <v>10722750</v>
      </c>
      <c r="I53" s="51" t="s">
        <v>883</v>
      </c>
      <c r="J53" s="52"/>
      <c r="K53" s="53"/>
      <c r="L53" s="53"/>
      <c r="M53" s="53"/>
      <c r="N53" s="54"/>
      <c r="O53" s="54"/>
      <c r="P53" s="54"/>
      <c r="Q53" s="54"/>
      <c r="R53" s="110"/>
      <c r="S53" s="110"/>
      <c r="T53" s="110"/>
      <c r="U53" s="110"/>
    </row>
    <row r="54" spans="1:21" s="45" customFormat="1" ht="68.150000000000006" customHeight="1" x14ac:dyDescent="0.3">
      <c r="A54" s="55">
        <v>43</v>
      </c>
      <c r="B54" s="55" t="s">
        <v>830</v>
      </c>
      <c r="C54" s="58" t="s">
        <v>884</v>
      </c>
      <c r="D54" s="73">
        <v>7395000</v>
      </c>
      <c r="E54" s="50" t="s">
        <v>882</v>
      </c>
      <c r="F54" s="51" t="s">
        <v>800</v>
      </c>
      <c r="G54" s="51">
        <v>7395000</v>
      </c>
      <c r="H54" s="51">
        <v>7395000</v>
      </c>
      <c r="I54" s="51" t="s">
        <v>885</v>
      </c>
      <c r="J54" s="52"/>
      <c r="K54" s="53"/>
      <c r="L54" s="53"/>
      <c r="M54" s="53"/>
      <c r="N54" s="54"/>
      <c r="O54" s="54"/>
      <c r="P54" s="54"/>
      <c r="Q54" s="54"/>
      <c r="R54" s="110"/>
      <c r="S54" s="110"/>
      <c r="T54" s="110"/>
      <c r="U54" s="110"/>
    </row>
    <row r="55" spans="1:21" s="45" customFormat="1" ht="26" x14ac:dyDescent="0.3">
      <c r="A55" s="55">
        <v>44</v>
      </c>
      <c r="B55" s="55" t="s">
        <v>886</v>
      </c>
      <c r="C55" s="56" t="s">
        <v>887</v>
      </c>
      <c r="D55" s="73">
        <v>0</v>
      </c>
      <c r="E55" s="72"/>
      <c r="F55" s="51"/>
      <c r="G55" s="51"/>
      <c r="H55" s="51"/>
      <c r="I55" s="51"/>
      <c r="J55" s="52"/>
      <c r="K55" s="53"/>
      <c r="L55" s="53"/>
      <c r="M55" s="53"/>
      <c r="N55" s="57"/>
      <c r="O55" s="57"/>
      <c r="P55" s="57"/>
      <c r="Q55" s="57"/>
      <c r="R55" s="111"/>
      <c r="S55" s="111"/>
      <c r="T55" s="111"/>
      <c r="U55" s="111"/>
    </row>
    <row r="56" spans="1:21" s="45" customFormat="1" ht="76.5" customHeight="1" x14ac:dyDescent="0.3">
      <c r="A56" s="55">
        <v>45</v>
      </c>
      <c r="B56" s="55" t="s">
        <v>886</v>
      </c>
      <c r="C56" s="58" t="s">
        <v>888</v>
      </c>
      <c r="D56" s="59">
        <v>0</v>
      </c>
      <c r="E56" s="50" t="s">
        <v>799</v>
      </c>
      <c r="F56" s="51" t="s">
        <v>857</v>
      </c>
      <c r="G56" s="51">
        <v>235477563</v>
      </c>
      <c r="H56" s="51">
        <v>235477563</v>
      </c>
      <c r="I56" s="51" t="s">
        <v>889</v>
      </c>
      <c r="J56" s="52"/>
      <c r="K56" s="53"/>
      <c r="L56" s="53"/>
      <c r="M56" s="53"/>
      <c r="N56" s="54"/>
      <c r="O56" s="54"/>
      <c r="P56" s="54"/>
      <c r="Q56" s="54"/>
      <c r="R56" s="110"/>
      <c r="S56" s="110"/>
      <c r="T56" s="110"/>
      <c r="U56" s="110"/>
    </row>
    <row r="57" spans="1:21" s="45" customFormat="1" ht="126" customHeight="1" x14ac:dyDescent="0.3">
      <c r="A57" s="144">
        <v>46</v>
      </c>
      <c r="B57" s="144" t="s">
        <v>886</v>
      </c>
      <c r="C57" s="149" t="s">
        <v>890</v>
      </c>
      <c r="D57" s="140">
        <v>377296</v>
      </c>
      <c r="E57" s="146" t="s">
        <v>891</v>
      </c>
      <c r="F57" s="51" t="s">
        <v>800</v>
      </c>
      <c r="G57" s="51">
        <v>377295</v>
      </c>
      <c r="H57" s="141">
        <v>1910215</v>
      </c>
      <c r="I57" s="141" t="s">
        <v>892</v>
      </c>
      <c r="J57" s="52"/>
      <c r="K57" s="53"/>
      <c r="L57" s="142"/>
      <c r="M57" s="142"/>
      <c r="N57" s="54"/>
      <c r="O57" s="54"/>
      <c r="P57" s="143"/>
      <c r="Q57" s="143"/>
      <c r="R57" s="110"/>
      <c r="S57" s="110"/>
      <c r="T57" s="157"/>
      <c r="U57" s="157"/>
    </row>
    <row r="58" spans="1:21" s="45" customFormat="1" ht="153" customHeight="1" x14ac:dyDescent="0.3">
      <c r="A58" s="144"/>
      <c r="B58" s="144"/>
      <c r="C58" s="149"/>
      <c r="D58" s="140"/>
      <c r="E58" s="146"/>
      <c r="F58" s="51" t="s">
        <v>893</v>
      </c>
      <c r="G58" s="51">
        <v>1532920</v>
      </c>
      <c r="H58" s="141"/>
      <c r="I58" s="141"/>
      <c r="J58" s="52"/>
      <c r="K58" s="53"/>
      <c r="L58" s="142"/>
      <c r="M58" s="142"/>
      <c r="N58" s="54"/>
      <c r="O58" s="54"/>
      <c r="P58" s="143"/>
      <c r="Q58" s="143"/>
      <c r="R58" s="110"/>
      <c r="S58" s="110"/>
      <c r="T58" s="157"/>
      <c r="U58" s="157"/>
    </row>
    <row r="59" spans="1:21" s="45" customFormat="1" ht="69" customHeight="1" x14ac:dyDescent="0.3">
      <c r="A59" s="135">
        <v>47</v>
      </c>
      <c r="B59" s="135" t="s">
        <v>886</v>
      </c>
      <c r="C59" s="136" t="s">
        <v>894</v>
      </c>
      <c r="D59" s="140">
        <v>132327000</v>
      </c>
      <c r="E59" s="146" t="s">
        <v>895</v>
      </c>
      <c r="F59" s="51" t="s">
        <v>814</v>
      </c>
      <c r="G59" s="51">
        <v>24165500</v>
      </c>
      <c r="H59" s="141">
        <f>133110000+49279779+24165500</f>
        <v>206555279</v>
      </c>
      <c r="I59" s="141" t="s">
        <v>896</v>
      </c>
      <c r="J59" s="52"/>
      <c r="K59" s="53"/>
      <c r="L59" s="142"/>
      <c r="M59" s="152"/>
      <c r="N59" s="54"/>
      <c r="O59" s="54"/>
      <c r="P59" s="143"/>
      <c r="Q59" s="153"/>
      <c r="R59" s="110" t="s">
        <v>814</v>
      </c>
      <c r="S59" s="110">
        <v>24165500</v>
      </c>
      <c r="T59" s="176">
        <v>203482974</v>
      </c>
      <c r="U59" s="177" t="s">
        <v>1251</v>
      </c>
    </row>
    <row r="60" spans="1:21" s="45" customFormat="1" ht="172" customHeight="1" x14ac:dyDescent="0.3">
      <c r="A60" s="135"/>
      <c r="B60" s="135"/>
      <c r="C60" s="136"/>
      <c r="D60" s="140"/>
      <c r="E60" s="146"/>
      <c r="F60" s="51" t="s">
        <v>897</v>
      </c>
      <c r="G60" s="51">
        <v>133110000</v>
      </c>
      <c r="H60" s="141"/>
      <c r="I60" s="141"/>
      <c r="J60" s="52"/>
      <c r="K60" s="53"/>
      <c r="L60" s="142"/>
      <c r="M60" s="142"/>
      <c r="N60" s="54"/>
      <c r="O60" s="54"/>
      <c r="P60" s="143"/>
      <c r="Q60" s="143"/>
      <c r="R60" s="110" t="s">
        <v>897</v>
      </c>
      <c r="S60" s="110">
        <v>130037695</v>
      </c>
      <c r="T60" s="176"/>
      <c r="U60" s="157"/>
    </row>
    <row r="61" spans="1:21" s="45" customFormat="1" ht="214" customHeight="1" x14ac:dyDescent="0.3">
      <c r="A61" s="135"/>
      <c r="B61" s="135"/>
      <c r="C61" s="136"/>
      <c r="D61" s="140"/>
      <c r="E61" s="146"/>
      <c r="F61" s="51" t="s">
        <v>893</v>
      </c>
      <c r="G61" s="51">
        <v>49279779</v>
      </c>
      <c r="H61" s="141"/>
      <c r="I61" s="141"/>
      <c r="J61" s="52"/>
      <c r="K61" s="53"/>
      <c r="L61" s="142"/>
      <c r="M61" s="142"/>
      <c r="N61" s="54"/>
      <c r="O61" s="54"/>
      <c r="P61" s="143"/>
      <c r="Q61" s="143"/>
      <c r="R61" s="110" t="s">
        <v>893</v>
      </c>
      <c r="S61" s="110">
        <v>49279779</v>
      </c>
      <c r="T61" s="176"/>
      <c r="U61" s="157"/>
    </row>
    <row r="62" spans="1:21" s="45" customFormat="1" ht="26" x14ac:dyDescent="0.3">
      <c r="A62" s="55">
        <v>48</v>
      </c>
      <c r="B62" s="55" t="s">
        <v>886</v>
      </c>
      <c r="C62" s="56" t="s">
        <v>898</v>
      </c>
      <c r="D62" s="49">
        <v>0</v>
      </c>
      <c r="E62" s="50" t="s">
        <v>799</v>
      </c>
      <c r="F62" s="51" t="s">
        <v>799</v>
      </c>
      <c r="G62" s="51" t="s">
        <v>799</v>
      </c>
      <c r="H62" s="51" t="s">
        <v>799</v>
      </c>
      <c r="I62" s="51" t="s">
        <v>799</v>
      </c>
      <c r="J62" s="52"/>
      <c r="K62" s="53"/>
      <c r="L62" s="53"/>
      <c r="M62" s="53"/>
      <c r="N62" s="54"/>
      <c r="O62" s="54"/>
      <c r="P62" s="54"/>
      <c r="Q62" s="54"/>
      <c r="R62" s="110"/>
      <c r="S62" s="110"/>
      <c r="T62" s="110"/>
      <c r="U62" s="110"/>
    </row>
    <row r="63" spans="1:21" s="45" customFormat="1" ht="106" customHeight="1" x14ac:dyDescent="0.3">
      <c r="A63" s="35">
        <v>49</v>
      </c>
      <c r="B63" s="35" t="s">
        <v>886</v>
      </c>
      <c r="C63" s="48" t="s">
        <v>899</v>
      </c>
      <c r="D63" s="71">
        <v>0</v>
      </c>
      <c r="E63" s="70" t="s">
        <v>900</v>
      </c>
      <c r="F63" s="51" t="s">
        <v>800</v>
      </c>
      <c r="G63" s="51">
        <v>20998595</v>
      </c>
      <c r="H63" s="51">
        <v>20998595</v>
      </c>
      <c r="I63" s="51" t="s">
        <v>901</v>
      </c>
      <c r="J63" s="52"/>
      <c r="K63" s="53"/>
      <c r="L63" s="53"/>
      <c r="M63" s="53"/>
      <c r="N63" s="54"/>
      <c r="O63" s="54"/>
      <c r="P63" s="54"/>
      <c r="Q63" s="54"/>
      <c r="R63" s="110"/>
      <c r="S63" s="110"/>
      <c r="T63" s="110"/>
      <c r="U63" s="110"/>
    </row>
    <row r="64" spans="1:21" s="45" customFormat="1" ht="153.65" customHeight="1" x14ac:dyDescent="0.3">
      <c r="A64" s="35">
        <v>50</v>
      </c>
      <c r="B64" s="35" t="s">
        <v>886</v>
      </c>
      <c r="C64" s="48" t="s">
        <v>902</v>
      </c>
      <c r="D64" s="59">
        <v>29031336</v>
      </c>
      <c r="E64" s="60" t="s">
        <v>903</v>
      </c>
      <c r="F64" s="51" t="s">
        <v>893</v>
      </c>
      <c r="G64" s="51">
        <v>21179311</v>
      </c>
      <c r="H64" s="51">
        <v>21179311</v>
      </c>
      <c r="I64" s="51" t="s">
        <v>904</v>
      </c>
      <c r="J64" s="52"/>
      <c r="K64" s="53"/>
      <c r="L64" s="53"/>
      <c r="M64" s="53"/>
      <c r="N64" s="57"/>
      <c r="O64" s="57"/>
      <c r="P64" s="57"/>
      <c r="Q64" s="57"/>
      <c r="R64" s="111"/>
      <c r="S64" s="111"/>
      <c r="T64" s="111"/>
      <c r="U64" s="111"/>
    </row>
    <row r="65" spans="1:21" s="45" customFormat="1" ht="26" x14ac:dyDescent="0.3">
      <c r="A65" s="35">
        <v>51</v>
      </c>
      <c r="B65" s="55" t="s">
        <v>886</v>
      </c>
      <c r="C65" s="61" t="s">
        <v>905</v>
      </c>
      <c r="D65" s="59"/>
      <c r="E65" s="60"/>
      <c r="F65" s="51"/>
      <c r="G65" s="51"/>
      <c r="H65" s="51"/>
      <c r="I65" s="51"/>
      <c r="J65" s="52"/>
      <c r="K65" s="53"/>
      <c r="L65" s="53"/>
      <c r="M65" s="53"/>
      <c r="N65" s="54"/>
      <c r="O65" s="54"/>
      <c r="P65" s="54"/>
      <c r="Q65" s="54"/>
      <c r="R65" s="110"/>
      <c r="S65" s="110"/>
      <c r="T65" s="110"/>
      <c r="U65" s="110"/>
    </row>
    <row r="66" spans="1:21" s="45" customFormat="1" ht="26" x14ac:dyDescent="0.3">
      <c r="A66" s="55">
        <v>52</v>
      </c>
      <c r="B66" s="55" t="s">
        <v>886</v>
      </c>
      <c r="C66" s="56" t="s">
        <v>906</v>
      </c>
      <c r="D66" s="49">
        <v>0</v>
      </c>
      <c r="E66" s="50" t="s">
        <v>799</v>
      </c>
      <c r="F66" s="51" t="s">
        <v>907</v>
      </c>
      <c r="G66" s="51" t="s">
        <v>907</v>
      </c>
      <c r="H66" s="51" t="s">
        <v>907</v>
      </c>
      <c r="I66" s="51" t="s">
        <v>799</v>
      </c>
      <c r="J66" s="52"/>
      <c r="K66" s="53"/>
      <c r="L66" s="53"/>
      <c r="M66" s="53"/>
      <c r="N66" s="54"/>
      <c r="O66" s="54"/>
      <c r="P66" s="54"/>
      <c r="Q66" s="54"/>
      <c r="R66" s="110"/>
      <c r="S66" s="110"/>
      <c r="T66" s="110"/>
      <c r="U66" s="110"/>
    </row>
    <row r="67" spans="1:21" s="45" customFormat="1" ht="26" x14ac:dyDescent="0.3">
      <c r="A67" s="55">
        <v>53</v>
      </c>
      <c r="B67" s="55" t="s">
        <v>886</v>
      </c>
      <c r="C67" s="56" t="s">
        <v>908</v>
      </c>
      <c r="D67" s="49">
        <v>0</v>
      </c>
      <c r="E67" s="50" t="s">
        <v>799</v>
      </c>
      <c r="F67" s="51" t="s">
        <v>907</v>
      </c>
      <c r="G67" s="51" t="s">
        <v>907</v>
      </c>
      <c r="H67" s="51" t="s">
        <v>907</v>
      </c>
      <c r="I67" s="51" t="s">
        <v>799</v>
      </c>
      <c r="J67" s="52"/>
      <c r="K67" s="53"/>
      <c r="L67" s="53"/>
      <c r="M67" s="53"/>
      <c r="N67" s="54"/>
      <c r="O67" s="54"/>
      <c r="P67" s="54"/>
      <c r="Q67" s="54"/>
      <c r="R67" s="110"/>
      <c r="S67" s="110"/>
      <c r="T67" s="110"/>
      <c r="U67" s="110"/>
    </row>
    <row r="68" spans="1:21" s="45" customFormat="1" ht="409" customHeight="1" x14ac:dyDescent="0.3">
      <c r="A68" s="55">
        <v>54</v>
      </c>
      <c r="B68" s="55" t="s">
        <v>886</v>
      </c>
      <c r="C68" s="58" t="s">
        <v>909</v>
      </c>
      <c r="D68" s="49">
        <v>0</v>
      </c>
      <c r="E68" s="50" t="s">
        <v>799</v>
      </c>
      <c r="F68" s="51" t="s">
        <v>910</v>
      </c>
      <c r="G68" s="51">
        <f>43101670+480886+22185000+9977402</f>
        <v>75744958</v>
      </c>
      <c r="H68" s="51">
        <v>75744958</v>
      </c>
      <c r="I68" s="51" t="s">
        <v>911</v>
      </c>
      <c r="J68" s="52"/>
      <c r="K68" s="53"/>
      <c r="L68" s="53"/>
      <c r="M68" s="53"/>
      <c r="N68" s="54"/>
      <c r="O68" s="54"/>
      <c r="P68" s="54"/>
      <c r="Q68" s="54"/>
      <c r="R68" s="110" t="s">
        <v>910</v>
      </c>
      <c r="S68" s="110">
        <v>109902362</v>
      </c>
      <c r="T68" s="110">
        <v>109902362</v>
      </c>
      <c r="U68" s="110" t="s">
        <v>1253</v>
      </c>
    </row>
    <row r="69" spans="1:21" s="45" customFormat="1" ht="178.5" customHeight="1" x14ac:dyDescent="0.3">
      <c r="A69" s="144">
        <v>55</v>
      </c>
      <c r="B69" s="144" t="s">
        <v>886</v>
      </c>
      <c r="C69" s="145" t="s">
        <v>912</v>
      </c>
      <c r="D69" s="140">
        <v>0</v>
      </c>
      <c r="E69" s="146" t="s">
        <v>799</v>
      </c>
      <c r="F69" s="51" t="s">
        <v>913</v>
      </c>
      <c r="G69" s="51">
        <v>1486320</v>
      </c>
      <c r="H69" s="141">
        <f>1486320+5950000</f>
        <v>7436320</v>
      </c>
      <c r="I69" s="141" t="s">
        <v>914</v>
      </c>
      <c r="J69" s="52"/>
      <c r="K69" s="53"/>
      <c r="L69" s="142"/>
      <c r="M69" s="142"/>
      <c r="N69" s="54"/>
      <c r="O69" s="54"/>
      <c r="P69" s="143"/>
      <c r="Q69" s="143"/>
      <c r="R69" s="110"/>
      <c r="S69" s="110"/>
      <c r="T69" s="157"/>
      <c r="U69" s="157"/>
    </row>
    <row r="70" spans="1:21" s="45" customFormat="1" ht="178.5" customHeight="1" x14ac:dyDescent="0.3">
      <c r="A70" s="144"/>
      <c r="B70" s="144"/>
      <c r="C70" s="145"/>
      <c r="D70" s="140"/>
      <c r="E70" s="146"/>
      <c r="F70" s="51" t="s">
        <v>915</v>
      </c>
      <c r="G70" s="51">
        <v>5950000</v>
      </c>
      <c r="H70" s="141"/>
      <c r="I70" s="141"/>
      <c r="J70" s="52"/>
      <c r="K70" s="53"/>
      <c r="L70" s="142"/>
      <c r="M70" s="142"/>
      <c r="N70" s="54"/>
      <c r="O70" s="54"/>
      <c r="P70" s="143"/>
      <c r="Q70" s="143"/>
      <c r="R70" s="110"/>
      <c r="S70" s="110"/>
      <c r="T70" s="157"/>
      <c r="U70" s="157"/>
    </row>
    <row r="71" spans="1:21" s="45" customFormat="1" ht="100.5" customHeight="1" x14ac:dyDescent="0.3">
      <c r="A71" s="144">
        <v>56</v>
      </c>
      <c r="B71" s="144" t="s">
        <v>886</v>
      </c>
      <c r="C71" s="145" t="s">
        <v>916</v>
      </c>
      <c r="D71" s="137">
        <v>0</v>
      </c>
      <c r="E71" s="138" t="s">
        <v>799</v>
      </c>
      <c r="F71" s="51" t="s">
        <v>814</v>
      </c>
      <c r="G71" s="51">
        <v>11527850</v>
      </c>
      <c r="H71" s="141">
        <v>139538786</v>
      </c>
      <c r="I71" s="141" t="s">
        <v>917</v>
      </c>
      <c r="J71" s="154"/>
      <c r="K71" s="155"/>
      <c r="L71" s="155"/>
      <c r="M71" s="76"/>
      <c r="N71" s="156"/>
      <c r="O71" s="169"/>
      <c r="P71" s="169"/>
      <c r="Q71" s="78"/>
      <c r="R71" s="172"/>
      <c r="S71" s="173"/>
      <c r="T71" s="173"/>
      <c r="U71" s="115"/>
    </row>
    <row r="72" spans="1:21" s="45" customFormat="1" ht="100.5" customHeight="1" x14ac:dyDescent="0.3">
      <c r="A72" s="144"/>
      <c r="B72" s="144"/>
      <c r="C72" s="145"/>
      <c r="D72" s="137"/>
      <c r="E72" s="138"/>
      <c r="F72" s="51" t="s">
        <v>913</v>
      </c>
      <c r="G72" s="51">
        <v>87338436</v>
      </c>
      <c r="H72" s="141"/>
      <c r="I72" s="141"/>
      <c r="J72" s="154"/>
      <c r="K72" s="155"/>
      <c r="L72" s="155"/>
      <c r="M72" s="76"/>
      <c r="N72" s="156"/>
      <c r="O72" s="169"/>
      <c r="P72" s="169"/>
      <c r="Q72" s="78"/>
      <c r="R72" s="172"/>
      <c r="S72" s="173"/>
      <c r="T72" s="173"/>
      <c r="U72" s="115"/>
    </row>
    <row r="73" spans="1:21" s="45" customFormat="1" ht="100.5" customHeight="1" x14ac:dyDescent="0.3">
      <c r="A73" s="144"/>
      <c r="B73" s="144"/>
      <c r="C73" s="145"/>
      <c r="D73" s="137"/>
      <c r="E73" s="138"/>
      <c r="F73" s="51" t="s">
        <v>915</v>
      </c>
      <c r="G73" s="51">
        <v>40672500</v>
      </c>
      <c r="H73" s="141"/>
      <c r="I73" s="141"/>
      <c r="J73" s="154"/>
      <c r="K73" s="155"/>
      <c r="L73" s="155"/>
      <c r="M73" s="76"/>
      <c r="N73" s="156"/>
      <c r="O73" s="169"/>
      <c r="P73" s="169"/>
      <c r="Q73" s="78"/>
      <c r="R73" s="172"/>
      <c r="S73" s="173"/>
      <c r="T73" s="173"/>
      <c r="U73" s="115"/>
    </row>
    <row r="74" spans="1:21" s="45" customFormat="1" ht="81.650000000000006" customHeight="1" x14ac:dyDescent="0.3">
      <c r="A74" s="35">
        <v>57</v>
      </c>
      <c r="B74" s="35" t="s">
        <v>918</v>
      </c>
      <c r="C74" s="48" t="s">
        <v>919</v>
      </c>
      <c r="D74" s="59">
        <v>3045000</v>
      </c>
      <c r="E74" s="60" t="s">
        <v>920</v>
      </c>
      <c r="F74" s="51" t="s">
        <v>915</v>
      </c>
      <c r="G74" s="51">
        <v>2588250</v>
      </c>
      <c r="H74" s="51">
        <v>2588250</v>
      </c>
      <c r="I74" s="51" t="s">
        <v>921</v>
      </c>
      <c r="J74" s="52"/>
      <c r="K74" s="53"/>
      <c r="L74" s="53"/>
      <c r="M74" s="53"/>
      <c r="N74" s="54"/>
      <c r="O74" s="54"/>
      <c r="P74" s="54"/>
      <c r="Q74" s="54"/>
      <c r="R74" s="110"/>
      <c r="S74" s="110"/>
      <c r="T74" s="110"/>
      <c r="U74" s="110"/>
    </row>
    <row r="75" spans="1:21" s="45" customFormat="1" ht="156" x14ac:dyDescent="0.3">
      <c r="A75" s="35">
        <v>58</v>
      </c>
      <c r="B75" s="35" t="s">
        <v>918</v>
      </c>
      <c r="C75" s="48" t="s">
        <v>922</v>
      </c>
      <c r="D75" s="59">
        <v>32633700</v>
      </c>
      <c r="E75" s="60" t="s">
        <v>923</v>
      </c>
      <c r="F75" s="51" t="s">
        <v>924</v>
      </c>
      <c r="G75" s="51">
        <v>27738645</v>
      </c>
      <c r="H75" s="51">
        <v>27738645</v>
      </c>
      <c r="I75" s="51" t="s">
        <v>925</v>
      </c>
      <c r="J75" s="52" t="s">
        <v>924</v>
      </c>
      <c r="K75" s="75">
        <v>15162708</v>
      </c>
      <c r="L75" s="75">
        <v>15162708</v>
      </c>
      <c r="M75" s="53" t="s">
        <v>926</v>
      </c>
      <c r="N75" s="54" t="s">
        <v>924</v>
      </c>
      <c r="O75" s="77">
        <v>27738645</v>
      </c>
      <c r="P75" s="77">
        <v>27738645</v>
      </c>
      <c r="Q75" s="54" t="s">
        <v>925</v>
      </c>
      <c r="R75" s="110"/>
      <c r="S75" s="116"/>
      <c r="T75" s="116"/>
      <c r="U75" s="111"/>
    </row>
    <row r="76" spans="1:21" s="45" customFormat="1" ht="208" customHeight="1" x14ac:dyDescent="0.3">
      <c r="A76" s="135">
        <v>59</v>
      </c>
      <c r="B76" s="135" t="s">
        <v>918</v>
      </c>
      <c r="C76" s="136" t="s">
        <v>927</v>
      </c>
      <c r="D76" s="137">
        <v>257523480</v>
      </c>
      <c r="E76" s="138" t="s">
        <v>928</v>
      </c>
      <c r="F76" s="51" t="s">
        <v>929</v>
      </c>
      <c r="G76" s="51">
        <v>67600000</v>
      </c>
      <c r="H76" s="141">
        <f>218402225+67600000</f>
        <v>286002225</v>
      </c>
      <c r="I76" s="141" t="s">
        <v>930</v>
      </c>
      <c r="J76" s="52" t="s">
        <v>931</v>
      </c>
      <c r="K76" s="53"/>
      <c r="L76" s="170">
        <v>288127225</v>
      </c>
      <c r="M76" s="142"/>
      <c r="N76" s="77" t="s">
        <v>931</v>
      </c>
      <c r="O76" s="77">
        <v>0</v>
      </c>
      <c r="P76" s="160">
        <v>128969571</v>
      </c>
      <c r="Q76" s="143" t="s">
        <v>932</v>
      </c>
      <c r="R76" s="110"/>
      <c r="S76" s="110"/>
      <c r="T76" s="174"/>
      <c r="U76" s="157"/>
    </row>
    <row r="77" spans="1:21" s="45" customFormat="1" ht="62.5" customHeight="1" x14ac:dyDescent="0.3">
      <c r="A77" s="135"/>
      <c r="B77" s="135"/>
      <c r="C77" s="136"/>
      <c r="D77" s="137"/>
      <c r="E77" s="138"/>
      <c r="F77" s="51" t="s">
        <v>800</v>
      </c>
      <c r="G77" s="51">
        <v>218402225</v>
      </c>
      <c r="H77" s="141"/>
      <c r="I77" s="141"/>
      <c r="J77" s="52" t="s">
        <v>800</v>
      </c>
      <c r="K77" s="53">
        <v>220527225</v>
      </c>
      <c r="L77" s="142"/>
      <c r="M77" s="142"/>
      <c r="N77" s="79" t="s">
        <v>933</v>
      </c>
      <c r="O77" s="80">
        <v>128969571</v>
      </c>
      <c r="P77" s="143"/>
      <c r="Q77" s="143"/>
      <c r="R77" s="110"/>
      <c r="S77" s="111"/>
      <c r="T77" s="157"/>
      <c r="U77" s="157"/>
    </row>
    <row r="78" spans="1:21" s="45" customFormat="1" ht="382.5" customHeight="1" x14ac:dyDescent="0.3">
      <c r="A78" s="35">
        <v>60</v>
      </c>
      <c r="B78" s="35" t="s">
        <v>918</v>
      </c>
      <c r="C78" s="48" t="s">
        <v>934</v>
      </c>
      <c r="D78" s="59">
        <v>17400000</v>
      </c>
      <c r="E78" s="60" t="s">
        <v>935</v>
      </c>
      <c r="F78" s="51" t="s">
        <v>933</v>
      </c>
      <c r="G78" s="51">
        <v>14680557</v>
      </c>
      <c r="H78" s="51">
        <v>14680557</v>
      </c>
      <c r="I78" s="51" t="s">
        <v>936</v>
      </c>
      <c r="J78" s="52" t="s">
        <v>933</v>
      </c>
      <c r="K78" s="75">
        <v>13618057</v>
      </c>
      <c r="L78" s="75">
        <v>13618057</v>
      </c>
      <c r="M78" s="53"/>
      <c r="N78" s="54" t="s">
        <v>933</v>
      </c>
      <c r="O78" s="77">
        <v>4090945</v>
      </c>
      <c r="P78" s="77">
        <v>4090945</v>
      </c>
      <c r="Q78" s="54" t="s">
        <v>937</v>
      </c>
      <c r="R78" s="110"/>
      <c r="S78" s="116"/>
      <c r="T78" s="116"/>
      <c r="U78" s="110"/>
    </row>
    <row r="79" spans="1:21" s="45" customFormat="1" ht="14" x14ac:dyDescent="0.3">
      <c r="A79" s="55">
        <v>61</v>
      </c>
      <c r="B79" s="55" t="s">
        <v>918</v>
      </c>
      <c r="C79" s="56" t="s">
        <v>938</v>
      </c>
      <c r="D79" s="49">
        <v>0</v>
      </c>
      <c r="E79" s="60" t="s">
        <v>799</v>
      </c>
      <c r="F79" s="51" t="s">
        <v>907</v>
      </c>
      <c r="G79" s="51" t="s">
        <v>907</v>
      </c>
      <c r="H79" s="51" t="s">
        <v>907</v>
      </c>
      <c r="I79" s="51" t="s">
        <v>799</v>
      </c>
      <c r="J79" s="52"/>
      <c r="K79" s="53"/>
      <c r="L79" s="53"/>
      <c r="M79" s="53"/>
      <c r="N79" s="54"/>
      <c r="O79" s="54"/>
      <c r="P79" s="54"/>
      <c r="Q79" s="54"/>
      <c r="R79" s="110"/>
      <c r="S79" s="110"/>
      <c r="T79" s="110"/>
      <c r="U79" s="110"/>
    </row>
    <row r="80" spans="1:21" s="45" customFormat="1" ht="14" x14ac:dyDescent="0.3">
      <c r="A80" s="55">
        <v>62</v>
      </c>
      <c r="B80" s="55" t="s">
        <v>918</v>
      </c>
      <c r="C80" s="56" t="s">
        <v>939</v>
      </c>
      <c r="D80" s="49">
        <v>0</v>
      </c>
      <c r="E80" s="60" t="s">
        <v>799</v>
      </c>
      <c r="F80" s="51" t="s">
        <v>907</v>
      </c>
      <c r="G80" s="51" t="s">
        <v>907</v>
      </c>
      <c r="H80" s="51" t="s">
        <v>907</v>
      </c>
      <c r="I80" s="51" t="s">
        <v>799</v>
      </c>
      <c r="J80" s="52"/>
      <c r="K80" s="53"/>
      <c r="L80" s="53"/>
      <c r="M80" s="53"/>
      <c r="N80" s="54"/>
      <c r="O80" s="54"/>
      <c r="P80" s="54"/>
      <c r="Q80" s="54"/>
      <c r="R80" s="110"/>
      <c r="S80" s="110"/>
      <c r="T80" s="110"/>
      <c r="U80" s="110"/>
    </row>
    <row r="81" spans="1:21" s="45" customFormat="1" ht="39" x14ac:dyDescent="0.3">
      <c r="A81" s="55">
        <v>63</v>
      </c>
      <c r="B81" s="55" t="s">
        <v>918</v>
      </c>
      <c r="C81" s="56" t="s">
        <v>940</v>
      </c>
      <c r="D81" s="49">
        <v>0</v>
      </c>
      <c r="E81" s="60" t="s">
        <v>799</v>
      </c>
      <c r="F81" s="51" t="s">
        <v>907</v>
      </c>
      <c r="G81" s="51" t="s">
        <v>907</v>
      </c>
      <c r="H81" s="51" t="s">
        <v>907</v>
      </c>
      <c r="I81" s="51" t="s">
        <v>799</v>
      </c>
      <c r="J81" s="52"/>
      <c r="K81" s="53"/>
      <c r="L81" s="53"/>
      <c r="M81" s="53"/>
      <c r="N81" s="54"/>
      <c r="O81" s="54"/>
      <c r="P81" s="54"/>
      <c r="Q81" s="54"/>
      <c r="R81" s="110"/>
      <c r="S81" s="110"/>
      <c r="T81" s="110"/>
      <c r="U81" s="110"/>
    </row>
    <row r="82" spans="1:21" s="45" customFormat="1" ht="136" customHeight="1" x14ac:dyDescent="0.3">
      <c r="A82" s="55">
        <v>64</v>
      </c>
      <c r="B82" s="55" t="s">
        <v>918</v>
      </c>
      <c r="C82" s="58" t="s">
        <v>941</v>
      </c>
      <c r="D82" s="59">
        <v>0</v>
      </c>
      <c r="E82" s="60" t="s">
        <v>935</v>
      </c>
      <c r="F82" s="51" t="s">
        <v>800</v>
      </c>
      <c r="G82" s="51">
        <v>0</v>
      </c>
      <c r="H82" s="51">
        <v>0</v>
      </c>
      <c r="I82" s="51" t="s">
        <v>942</v>
      </c>
      <c r="J82" s="52"/>
      <c r="K82" s="53"/>
      <c r="L82" s="53"/>
      <c r="M82" s="53"/>
      <c r="N82" s="54"/>
      <c r="O82" s="54"/>
      <c r="P82" s="54"/>
      <c r="Q82" s="54"/>
      <c r="R82" s="110"/>
      <c r="S82" s="110"/>
      <c r="T82" s="110"/>
      <c r="U82" s="110"/>
    </row>
    <row r="83" spans="1:21" s="45" customFormat="1" ht="39" x14ac:dyDescent="0.3">
      <c r="A83" s="55">
        <v>65</v>
      </c>
      <c r="B83" s="35" t="s">
        <v>943</v>
      </c>
      <c r="C83" s="56" t="s">
        <v>944</v>
      </c>
      <c r="D83" s="59"/>
      <c r="E83" s="60"/>
      <c r="F83" s="51"/>
      <c r="G83" s="51"/>
      <c r="H83" s="51"/>
      <c r="I83" s="51"/>
      <c r="J83" s="52"/>
      <c r="K83" s="53"/>
      <c r="L83" s="53"/>
      <c r="M83" s="53"/>
      <c r="N83" s="54"/>
      <c r="O83" s="54"/>
      <c r="P83" s="54"/>
      <c r="Q83" s="54"/>
      <c r="R83" s="110"/>
      <c r="S83" s="110"/>
      <c r="T83" s="110"/>
      <c r="U83" s="110"/>
    </row>
    <row r="84" spans="1:21" s="45" customFormat="1" ht="65" x14ac:dyDescent="0.3">
      <c r="A84" s="35">
        <v>66</v>
      </c>
      <c r="B84" s="35" t="s">
        <v>943</v>
      </c>
      <c r="C84" s="48" t="s">
        <v>945</v>
      </c>
      <c r="D84" s="49">
        <v>2742000</v>
      </c>
      <c r="E84" s="50" t="s">
        <v>946</v>
      </c>
      <c r="F84" s="51">
        <v>0</v>
      </c>
      <c r="G84" s="51">
        <v>0</v>
      </c>
      <c r="H84" s="51">
        <v>0</v>
      </c>
      <c r="I84" s="51" t="s">
        <v>947</v>
      </c>
      <c r="J84" s="66" t="s">
        <v>800</v>
      </c>
      <c r="K84" s="67">
        <v>7000000</v>
      </c>
      <c r="L84" s="67">
        <v>7000000</v>
      </c>
      <c r="M84" s="63" t="s">
        <v>948</v>
      </c>
      <c r="N84" s="81"/>
      <c r="O84" s="57"/>
      <c r="P84" s="57"/>
      <c r="Q84" s="57"/>
      <c r="R84" s="117"/>
      <c r="S84" s="111"/>
      <c r="T84" s="111"/>
      <c r="U84" s="111"/>
    </row>
    <row r="85" spans="1:21" s="45" customFormat="1" ht="78" x14ac:dyDescent="0.3">
      <c r="A85" s="35">
        <v>67</v>
      </c>
      <c r="B85" s="35" t="s">
        <v>943</v>
      </c>
      <c r="C85" s="48" t="s">
        <v>949</v>
      </c>
      <c r="D85" s="49">
        <v>51760000</v>
      </c>
      <c r="E85" s="50" t="s">
        <v>950</v>
      </c>
      <c r="F85" s="51" t="s">
        <v>800</v>
      </c>
      <c r="G85" s="51">
        <v>61973500</v>
      </c>
      <c r="H85" s="51">
        <v>61973500</v>
      </c>
      <c r="I85" s="51" t="s">
        <v>951</v>
      </c>
      <c r="J85" s="66"/>
      <c r="K85" s="67">
        <v>54973500</v>
      </c>
      <c r="L85" s="67">
        <v>54973500</v>
      </c>
      <c r="M85" s="63" t="s">
        <v>952</v>
      </c>
      <c r="N85" s="68"/>
      <c r="O85" s="57"/>
      <c r="P85" s="57"/>
      <c r="Q85" s="57"/>
      <c r="R85" s="113" t="s">
        <v>800</v>
      </c>
      <c r="S85" s="110" t="s">
        <v>1186</v>
      </c>
      <c r="T85" s="110" t="s">
        <v>1186</v>
      </c>
      <c r="U85" s="111" t="s">
        <v>952</v>
      </c>
    </row>
    <row r="86" spans="1:21" s="45" customFormat="1" ht="39" x14ac:dyDescent="0.3">
      <c r="A86" s="35">
        <v>68</v>
      </c>
      <c r="B86" s="35" t="s">
        <v>943</v>
      </c>
      <c r="C86" s="61" t="s">
        <v>953</v>
      </c>
      <c r="D86" s="49"/>
      <c r="E86" s="50"/>
      <c r="F86" s="51"/>
      <c r="G86" s="51"/>
      <c r="H86" s="51"/>
      <c r="I86" s="51"/>
      <c r="J86" s="52"/>
      <c r="K86" s="53"/>
      <c r="L86" s="53"/>
      <c r="M86" s="53"/>
      <c r="N86" s="54"/>
      <c r="O86" s="54"/>
      <c r="P86" s="54"/>
      <c r="Q86" s="54"/>
      <c r="R86" s="110"/>
      <c r="S86" s="110"/>
      <c r="T86" s="110"/>
      <c r="U86" s="110"/>
    </row>
    <row r="87" spans="1:21" s="45" customFormat="1" ht="361" customHeight="1" x14ac:dyDescent="0.3">
      <c r="A87" s="35">
        <v>69</v>
      </c>
      <c r="B87" s="35" t="s">
        <v>943</v>
      </c>
      <c r="C87" s="48" t="s">
        <v>954</v>
      </c>
      <c r="D87" s="71">
        <v>270294453</v>
      </c>
      <c r="E87" s="70" t="s">
        <v>955</v>
      </c>
      <c r="F87" s="51" t="s">
        <v>910</v>
      </c>
      <c r="G87" s="51">
        <f>52279610+174706875</f>
        <v>226986485</v>
      </c>
      <c r="H87" s="51">
        <f>174706875+52279610</f>
        <v>226986485</v>
      </c>
      <c r="I87" s="82" t="s">
        <v>956</v>
      </c>
      <c r="J87" s="52"/>
      <c r="K87" s="53"/>
      <c r="L87" s="53"/>
      <c r="M87" s="53"/>
      <c r="N87" s="54"/>
      <c r="O87" s="54"/>
      <c r="P87" s="54"/>
      <c r="Q87" s="54"/>
      <c r="R87" s="110"/>
      <c r="S87" s="110"/>
      <c r="T87" s="110"/>
      <c r="U87" s="110"/>
    </row>
    <row r="88" spans="1:21" s="45" customFormat="1" ht="26" x14ac:dyDescent="0.3">
      <c r="A88" s="35">
        <v>70</v>
      </c>
      <c r="B88" s="55" t="s">
        <v>957</v>
      </c>
      <c r="C88" s="61" t="s">
        <v>958</v>
      </c>
      <c r="D88" s="71"/>
      <c r="E88" s="70"/>
      <c r="F88" s="51"/>
      <c r="G88" s="51"/>
      <c r="H88" s="51"/>
      <c r="I88" s="51"/>
      <c r="J88" s="52"/>
      <c r="K88" s="53"/>
      <c r="L88" s="53"/>
      <c r="M88" s="53"/>
      <c r="N88" s="54"/>
      <c r="O88" s="54"/>
      <c r="P88" s="54"/>
      <c r="Q88" s="54"/>
      <c r="R88" s="110"/>
      <c r="S88" s="110"/>
      <c r="T88" s="110"/>
      <c r="U88" s="110"/>
    </row>
    <row r="89" spans="1:21" s="45" customFormat="1" ht="14" x14ac:dyDescent="0.3">
      <c r="A89" s="55">
        <v>71</v>
      </c>
      <c r="B89" s="55" t="s">
        <v>957</v>
      </c>
      <c r="C89" s="56" t="s">
        <v>959</v>
      </c>
      <c r="D89" s="60">
        <v>0</v>
      </c>
      <c r="E89" s="60" t="s">
        <v>799</v>
      </c>
      <c r="F89" s="51" t="s">
        <v>907</v>
      </c>
      <c r="G89" s="51" t="s">
        <v>907</v>
      </c>
      <c r="H89" s="51" t="s">
        <v>907</v>
      </c>
      <c r="I89" s="51" t="s">
        <v>799</v>
      </c>
      <c r="J89" s="52"/>
      <c r="K89" s="53"/>
      <c r="L89" s="53"/>
      <c r="M89" s="53"/>
      <c r="N89" s="54"/>
      <c r="O89" s="54"/>
      <c r="P89" s="54"/>
      <c r="Q89" s="54"/>
      <c r="R89" s="110"/>
      <c r="S89" s="110"/>
      <c r="T89" s="110"/>
      <c r="U89" s="110"/>
    </row>
    <row r="90" spans="1:21" s="45" customFormat="1" ht="14" x14ac:dyDescent="0.3">
      <c r="A90" s="55">
        <v>72</v>
      </c>
      <c r="B90" s="55" t="s">
        <v>957</v>
      </c>
      <c r="C90" s="56" t="s">
        <v>960</v>
      </c>
      <c r="D90" s="60">
        <v>0</v>
      </c>
      <c r="E90" s="60" t="s">
        <v>799</v>
      </c>
      <c r="F90" s="51" t="s">
        <v>907</v>
      </c>
      <c r="G90" s="51" t="s">
        <v>907</v>
      </c>
      <c r="H90" s="51" t="s">
        <v>907</v>
      </c>
      <c r="I90" s="51" t="s">
        <v>799</v>
      </c>
      <c r="J90" s="52"/>
      <c r="K90" s="53"/>
      <c r="L90" s="53"/>
      <c r="M90" s="53"/>
      <c r="N90" s="54"/>
      <c r="O90" s="54"/>
      <c r="P90" s="54"/>
      <c r="Q90" s="54"/>
      <c r="R90" s="110"/>
      <c r="S90" s="110"/>
      <c r="T90" s="110"/>
      <c r="U90" s="110"/>
    </row>
    <row r="91" spans="1:21" s="45" customFormat="1" ht="26" x14ac:dyDescent="0.3">
      <c r="A91" s="55">
        <v>73</v>
      </c>
      <c r="B91" s="55" t="s">
        <v>957</v>
      </c>
      <c r="C91" s="56" t="s">
        <v>961</v>
      </c>
      <c r="D91" s="60">
        <v>0</v>
      </c>
      <c r="E91" s="60" t="s">
        <v>799</v>
      </c>
      <c r="F91" s="51" t="s">
        <v>907</v>
      </c>
      <c r="G91" s="51" t="s">
        <v>907</v>
      </c>
      <c r="H91" s="51" t="s">
        <v>907</v>
      </c>
      <c r="I91" s="51" t="s">
        <v>799</v>
      </c>
      <c r="J91" s="52"/>
      <c r="K91" s="53"/>
      <c r="L91" s="53"/>
      <c r="M91" s="53"/>
      <c r="N91" s="54"/>
      <c r="O91" s="54"/>
      <c r="P91" s="54"/>
      <c r="Q91" s="54"/>
      <c r="R91" s="110"/>
      <c r="S91" s="110"/>
      <c r="T91" s="110"/>
      <c r="U91" s="110"/>
    </row>
    <row r="92" spans="1:21" s="45" customFormat="1" ht="26" x14ac:dyDescent="0.3">
      <c r="A92" s="55">
        <v>74</v>
      </c>
      <c r="B92" s="55" t="s">
        <v>957</v>
      </c>
      <c r="C92" s="56" t="s">
        <v>962</v>
      </c>
      <c r="D92" s="60"/>
      <c r="E92" s="60"/>
      <c r="F92" s="51"/>
      <c r="G92" s="51"/>
      <c r="H92" s="51"/>
      <c r="I92" s="51"/>
      <c r="J92" s="52"/>
      <c r="K92" s="53"/>
      <c r="L92" s="53"/>
      <c r="M92" s="53"/>
      <c r="N92" s="54"/>
      <c r="O92" s="54"/>
      <c r="P92" s="54"/>
      <c r="Q92" s="54"/>
      <c r="R92" s="110"/>
      <c r="S92" s="110"/>
      <c r="T92" s="110"/>
      <c r="U92" s="110"/>
    </row>
    <row r="93" spans="1:21" s="45" customFormat="1" ht="26" x14ac:dyDescent="0.3">
      <c r="A93" s="55">
        <v>75</v>
      </c>
      <c r="B93" s="55" t="s">
        <v>957</v>
      </c>
      <c r="C93" s="56" t="s">
        <v>963</v>
      </c>
      <c r="D93" s="49">
        <v>0</v>
      </c>
      <c r="E93" s="50" t="s">
        <v>799</v>
      </c>
      <c r="F93" s="51" t="s">
        <v>907</v>
      </c>
      <c r="G93" s="51" t="s">
        <v>907</v>
      </c>
      <c r="H93" s="51" t="s">
        <v>907</v>
      </c>
      <c r="I93" s="51" t="s">
        <v>799</v>
      </c>
      <c r="J93" s="52"/>
      <c r="K93" s="53"/>
      <c r="L93" s="53"/>
      <c r="M93" s="53"/>
      <c r="N93" s="54"/>
      <c r="O93" s="54"/>
      <c r="P93" s="54"/>
      <c r="Q93" s="54"/>
      <c r="R93" s="110"/>
      <c r="S93" s="110"/>
      <c r="T93" s="110"/>
      <c r="U93" s="110"/>
    </row>
    <row r="94" spans="1:21" s="45" customFormat="1" ht="130" x14ac:dyDescent="0.3">
      <c r="A94" s="35">
        <v>76</v>
      </c>
      <c r="B94" s="35" t="s">
        <v>957</v>
      </c>
      <c r="C94" s="48" t="s">
        <v>964</v>
      </c>
      <c r="D94" s="49">
        <v>0</v>
      </c>
      <c r="E94" s="50" t="s">
        <v>799</v>
      </c>
      <c r="F94" s="51" t="s">
        <v>965</v>
      </c>
      <c r="G94" s="51">
        <v>654800</v>
      </c>
      <c r="H94" s="51" t="s">
        <v>966</v>
      </c>
      <c r="I94" s="51" t="s">
        <v>967</v>
      </c>
      <c r="J94" s="52"/>
      <c r="K94" s="53"/>
      <c r="L94" s="53"/>
      <c r="M94" s="53"/>
      <c r="N94" s="54"/>
      <c r="O94" s="54"/>
      <c r="P94" s="54"/>
      <c r="Q94" s="54"/>
      <c r="R94" s="110"/>
      <c r="S94" s="110"/>
      <c r="T94" s="110"/>
      <c r="U94" s="110"/>
    </row>
    <row r="95" spans="1:21" s="45" customFormat="1" ht="26" x14ac:dyDescent="0.3">
      <c r="A95" s="55">
        <v>77</v>
      </c>
      <c r="B95" s="55" t="s">
        <v>957</v>
      </c>
      <c r="C95" s="56" t="s">
        <v>968</v>
      </c>
      <c r="D95" s="59">
        <v>0</v>
      </c>
      <c r="E95" s="50" t="s">
        <v>799</v>
      </c>
      <c r="F95" s="51" t="s">
        <v>907</v>
      </c>
      <c r="G95" s="51" t="s">
        <v>907</v>
      </c>
      <c r="H95" s="51" t="s">
        <v>907</v>
      </c>
      <c r="I95" s="51" t="s">
        <v>799</v>
      </c>
      <c r="J95" s="52"/>
      <c r="K95" s="53"/>
      <c r="L95" s="53"/>
      <c r="M95" s="53"/>
      <c r="N95" s="54"/>
      <c r="O95" s="54"/>
      <c r="P95" s="54"/>
      <c r="Q95" s="54"/>
      <c r="R95" s="110"/>
      <c r="S95" s="110"/>
      <c r="T95" s="110"/>
      <c r="U95" s="110"/>
    </row>
    <row r="96" spans="1:21" s="45" customFormat="1" ht="26" x14ac:dyDescent="0.3">
      <c r="A96" s="55">
        <v>78</v>
      </c>
      <c r="B96" s="55" t="s">
        <v>957</v>
      </c>
      <c r="C96" s="56" t="s">
        <v>969</v>
      </c>
      <c r="D96" s="49">
        <v>0</v>
      </c>
      <c r="E96" s="50" t="s">
        <v>799</v>
      </c>
      <c r="F96" s="51" t="s">
        <v>907</v>
      </c>
      <c r="G96" s="51" t="s">
        <v>907</v>
      </c>
      <c r="H96" s="51" t="s">
        <v>907</v>
      </c>
      <c r="I96" s="51" t="s">
        <v>799</v>
      </c>
      <c r="J96" s="52"/>
      <c r="K96" s="53"/>
      <c r="L96" s="53"/>
      <c r="M96" s="53"/>
      <c r="N96" s="54"/>
      <c r="O96" s="54"/>
      <c r="P96" s="54"/>
      <c r="Q96" s="54"/>
      <c r="R96" s="110"/>
      <c r="S96" s="110"/>
      <c r="T96" s="110"/>
      <c r="U96" s="110"/>
    </row>
    <row r="97" spans="1:21" s="45" customFormat="1" ht="39" x14ac:dyDescent="0.3">
      <c r="A97" s="55">
        <v>79</v>
      </c>
      <c r="B97" s="55" t="s">
        <v>957</v>
      </c>
      <c r="C97" s="56" t="s">
        <v>970</v>
      </c>
      <c r="D97" s="49"/>
      <c r="E97" s="50"/>
      <c r="F97" s="51"/>
      <c r="G97" s="51"/>
      <c r="H97" s="51"/>
      <c r="I97" s="51"/>
      <c r="J97" s="52"/>
      <c r="K97" s="53"/>
      <c r="L97" s="53"/>
      <c r="M97" s="53"/>
      <c r="N97" s="54"/>
      <c r="O97" s="54"/>
      <c r="P97" s="54"/>
      <c r="Q97" s="54"/>
      <c r="R97" s="110"/>
      <c r="S97" s="110"/>
      <c r="T97" s="110"/>
      <c r="U97" s="110"/>
    </row>
    <row r="98" spans="1:21" s="45" customFormat="1" ht="26" x14ac:dyDescent="0.3">
      <c r="A98" s="55">
        <v>80</v>
      </c>
      <c r="B98" s="55" t="s">
        <v>957</v>
      </c>
      <c r="C98" s="56" t="s">
        <v>971</v>
      </c>
      <c r="D98" s="59">
        <v>0</v>
      </c>
      <c r="E98" s="50" t="s">
        <v>799</v>
      </c>
      <c r="F98" s="51" t="s">
        <v>907</v>
      </c>
      <c r="G98" s="51" t="s">
        <v>907</v>
      </c>
      <c r="H98" s="51" t="s">
        <v>907</v>
      </c>
      <c r="I98" s="51" t="s">
        <v>799</v>
      </c>
      <c r="J98" s="52"/>
      <c r="K98" s="53"/>
      <c r="L98" s="53"/>
      <c r="M98" s="53"/>
      <c r="N98" s="54"/>
      <c r="O98" s="54"/>
      <c r="P98" s="54"/>
      <c r="Q98" s="54"/>
      <c r="R98" s="110"/>
      <c r="S98" s="110"/>
      <c r="T98" s="110"/>
      <c r="U98" s="110"/>
    </row>
    <row r="99" spans="1:21" s="45" customFormat="1" ht="148.5" customHeight="1" x14ac:dyDescent="0.3">
      <c r="A99" s="55">
        <v>81</v>
      </c>
      <c r="B99" s="55" t="s">
        <v>957</v>
      </c>
      <c r="C99" s="58" t="s">
        <v>972</v>
      </c>
      <c r="D99" s="59">
        <v>6325501</v>
      </c>
      <c r="E99" s="60" t="s">
        <v>973</v>
      </c>
      <c r="F99" s="51" t="s">
        <v>973</v>
      </c>
      <c r="G99" s="51">
        <v>3655443</v>
      </c>
      <c r="H99" s="51">
        <v>3655443</v>
      </c>
      <c r="I99" s="51" t="s">
        <v>974</v>
      </c>
      <c r="J99" s="52" t="s">
        <v>973</v>
      </c>
      <c r="K99" s="53" t="s">
        <v>975</v>
      </c>
      <c r="L99" s="53" t="s">
        <v>975</v>
      </c>
      <c r="M99" s="53" t="s">
        <v>974</v>
      </c>
      <c r="N99" s="54"/>
      <c r="O99" s="57"/>
      <c r="P99" s="57"/>
      <c r="Q99" s="54"/>
      <c r="R99" s="110"/>
      <c r="S99" s="111"/>
      <c r="T99" s="111"/>
      <c r="U99" s="110"/>
    </row>
    <row r="100" spans="1:21" s="45" customFormat="1" ht="39" x14ac:dyDescent="0.3">
      <c r="A100" s="55">
        <v>82</v>
      </c>
      <c r="B100" s="55" t="s">
        <v>957</v>
      </c>
      <c r="C100" s="56" t="s">
        <v>976</v>
      </c>
      <c r="D100" s="59">
        <v>0</v>
      </c>
      <c r="E100" s="50" t="s">
        <v>907</v>
      </c>
      <c r="F100" s="51" t="s">
        <v>907</v>
      </c>
      <c r="G100" s="51" t="s">
        <v>907</v>
      </c>
      <c r="H100" s="51" t="s">
        <v>907</v>
      </c>
      <c r="I100" s="51" t="s">
        <v>799</v>
      </c>
      <c r="J100" s="52"/>
      <c r="K100" s="53"/>
      <c r="L100" s="53"/>
      <c r="M100" s="53"/>
      <c r="N100" s="54"/>
      <c r="O100" s="54"/>
      <c r="P100" s="54"/>
      <c r="Q100" s="54"/>
      <c r="R100" s="110"/>
      <c r="S100" s="110"/>
      <c r="T100" s="110"/>
      <c r="U100" s="110"/>
    </row>
    <row r="101" spans="1:21" s="45" customFormat="1" ht="14" x14ac:dyDescent="0.3">
      <c r="A101" s="55">
        <v>83</v>
      </c>
      <c r="B101" s="55" t="s">
        <v>957</v>
      </c>
      <c r="C101" s="56" t="s">
        <v>977</v>
      </c>
      <c r="D101" s="59"/>
      <c r="E101" s="50"/>
      <c r="F101" s="51"/>
      <c r="G101" s="51"/>
      <c r="H101" s="51"/>
      <c r="I101" s="51"/>
      <c r="J101" s="52"/>
      <c r="K101" s="53"/>
      <c r="L101" s="53"/>
      <c r="M101" s="53"/>
      <c r="N101" s="54"/>
      <c r="O101" s="54"/>
      <c r="P101" s="54"/>
      <c r="Q101" s="54"/>
      <c r="R101" s="110"/>
      <c r="S101" s="110"/>
      <c r="T101" s="110"/>
      <c r="U101" s="110"/>
    </row>
    <row r="102" spans="1:21" s="45" customFormat="1" ht="26" x14ac:dyDescent="0.3">
      <c r="A102" s="55">
        <v>84</v>
      </c>
      <c r="B102" s="55" t="s">
        <v>957</v>
      </c>
      <c r="C102" s="56" t="s">
        <v>978</v>
      </c>
      <c r="D102" s="59">
        <v>0</v>
      </c>
      <c r="E102" s="60" t="s">
        <v>799</v>
      </c>
      <c r="F102" s="51" t="s">
        <v>907</v>
      </c>
      <c r="G102" s="51" t="s">
        <v>907</v>
      </c>
      <c r="H102" s="51" t="s">
        <v>907</v>
      </c>
      <c r="I102" s="51" t="s">
        <v>799</v>
      </c>
      <c r="J102" s="52"/>
      <c r="K102" s="53"/>
      <c r="L102" s="53"/>
      <c r="M102" s="53"/>
      <c r="N102" s="54"/>
      <c r="O102" s="54"/>
      <c r="P102" s="54"/>
      <c r="Q102" s="54"/>
      <c r="R102" s="110"/>
      <c r="S102" s="110"/>
      <c r="T102" s="110"/>
      <c r="U102" s="110"/>
    </row>
    <row r="103" spans="1:21" s="45" customFormat="1" ht="26" x14ac:dyDescent="0.3">
      <c r="A103" s="55">
        <v>85</v>
      </c>
      <c r="B103" s="55" t="s">
        <v>957</v>
      </c>
      <c r="C103" s="56" t="s">
        <v>979</v>
      </c>
      <c r="D103" s="59">
        <v>0</v>
      </c>
      <c r="E103" s="60" t="s">
        <v>799</v>
      </c>
      <c r="F103" s="51" t="s">
        <v>907</v>
      </c>
      <c r="G103" s="51" t="s">
        <v>907</v>
      </c>
      <c r="H103" s="51" t="s">
        <v>907</v>
      </c>
      <c r="I103" s="51" t="s">
        <v>799</v>
      </c>
      <c r="J103" s="52"/>
      <c r="K103" s="53"/>
      <c r="L103" s="53"/>
      <c r="M103" s="53"/>
      <c r="N103" s="54"/>
      <c r="O103" s="54"/>
      <c r="P103" s="54"/>
      <c r="Q103" s="54"/>
      <c r="R103" s="110"/>
      <c r="S103" s="110"/>
      <c r="T103" s="110"/>
      <c r="U103" s="110"/>
    </row>
    <row r="104" spans="1:21" s="45" customFormat="1" ht="104" x14ac:dyDescent="0.3">
      <c r="A104" s="35">
        <v>86</v>
      </c>
      <c r="B104" s="35" t="s">
        <v>957</v>
      </c>
      <c r="C104" s="48" t="s">
        <v>980</v>
      </c>
      <c r="D104" s="49">
        <v>1500000</v>
      </c>
      <c r="E104" s="50" t="s">
        <v>981</v>
      </c>
      <c r="F104" s="51" t="s">
        <v>800</v>
      </c>
      <c r="G104" s="51">
        <v>1109250</v>
      </c>
      <c r="H104" s="51">
        <v>1109250</v>
      </c>
      <c r="I104" s="51" t="s">
        <v>982</v>
      </c>
      <c r="J104" s="52"/>
      <c r="K104" s="53"/>
      <c r="L104" s="53"/>
      <c r="M104" s="53"/>
      <c r="N104" s="54"/>
      <c r="O104" s="54"/>
      <c r="P104" s="54"/>
      <c r="Q104" s="54"/>
      <c r="R104" s="110"/>
      <c r="S104" s="110"/>
      <c r="T104" s="110"/>
      <c r="U104" s="110"/>
    </row>
    <row r="105" spans="1:21" s="45" customFormat="1" ht="156" x14ac:dyDescent="0.3">
      <c r="A105" s="35">
        <v>87</v>
      </c>
      <c r="B105" s="35" t="s">
        <v>957</v>
      </c>
      <c r="C105" s="48" t="s">
        <v>983</v>
      </c>
      <c r="D105" s="49">
        <v>1740000</v>
      </c>
      <c r="E105" s="50" t="s">
        <v>984</v>
      </c>
      <c r="F105" s="51" t="s">
        <v>924</v>
      </c>
      <c r="G105" s="51">
        <v>1479000</v>
      </c>
      <c r="H105" s="51">
        <v>1479000</v>
      </c>
      <c r="I105" s="51" t="s">
        <v>985</v>
      </c>
      <c r="J105" s="52"/>
      <c r="K105" s="53"/>
      <c r="L105" s="53"/>
      <c r="M105" s="53"/>
      <c r="N105" s="54"/>
      <c r="O105" s="54"/>
      <c r="P105" s="54"/>
      <c r="Q105" s="54"/>
      <c r="R105" s="110"/>
      <c r="S105" s="110"/>
      <c r="T105" s="110"/>
      <c r="U105" s="110"/>
    </row>
    <row r="106" spans="1:21" s="45" customFormat="1" ht="14" x14ac:dyDescent="0.3">
      <c r="A106" s="35">
        <v>88</v>
      </c>
      <c r="B106" s="35" t="s">
        <v>957</v>
      </c>
      <c r="C106" s="61" t="s">
        <v>986</v>
      </c>
      <c r="D106" s="49"/>
      <c r="E106" s="50"/>
      <c r="F106" s="51"/>
      <c r="G106" s="51"/>
      <c r="H106" s="51"/>
      <c r="I106" s="51"/>
      <c r="J106" s="74"/>
      <c r="K106" s="76" t="s">
        <v>987</v>
      </c>
      <c r="L106" s="76" t="s">
        <v>987</v>
      </c>
      <c r="M106" s="76" t="s">
        <v>987</v>
      </c>
      <c r="N106" s="83"/>
      <c r="O106" s="84"/>
      <c r="P106" s="84"/>
      <c r="Q106" s="84"/>
      <c r="R106" s="118"/>
      <c r="S106" s="114"/>
      <c r="T106" s="114"/>
      <c r="U106" s="114"/>
    </row>
    <row r="107" spans="1:21" s="45" customFormat="1" ht="14" x14ac:dyDescent="0.3">
      <c r="A107" s="35">
        <v>89</v>
      </c>
      <c r="B107" s="35" t="s">
        <v>957</v>
      </c>
      <c r="C107" s="61" t="s">
        <v>988</v>
      </c>
      <c r="D107" s="49"/>
      <c r="E107" s="50"/>
      <c r="F107" s="51"/>
      <c r="G107" s="51"/>
      <c r="H107" s="51"/>
      <c r="I107" s="51"/>
      <c r="J107" s="74"/>
      <c r="K107" s="76" t="s">
        <v>987</v>
      </c>
      <c r="L107" s="76" t="s">
        <v>987</v>
      </c>
      <c r="M107" s="76" t="s">
        <v>987</v>
      </c>
      <c r="N107" s="83"/>
      <c r="O107" s="84"/>
      <c r="P107" s="84"/>
      <c r="Q107" s="84"/>
      <c r="R107" s="118"/>
      <c r="S107" s="114"/>
      <c r="T107" s="114"/>
      <c r="U107" s="114"/>
    </row>
    <row r="108" spans="1:21" s="45" customFormat="1" ht="131.5" customHeight="1" x14ac:dyDescent="0.3">
      <c r="A108" s="161">
        <v>90</v>
      </c>
      <c r="B108" s="161" t="s">
        <v>957</v>
      </c>
      <c r="C108" s="163" t="s">
        <v>989</v>
      </c>
      <c r="D108" s="165"/>
      <c r="E108" s="167"/>
      <c r="F108" s="158"/>
      <c r="G108" s="158"/>
      <c r="H108" s="158"/>
      <c r="I108" s="158"/>
      <c r="J108" s="74" t="s">
        <v>857</v>
      </c>
      <c r="K108" s="76">
        <v>8262.2800000000007</v>
      </c>
      <c r="L108" s="76">
        <v>8262.2800000000007</v>
      </c>
      <c r="M108" s="76" t="s">
        <v>990</v>
      </c>
      <c r="N108" s="83"/>
      <c r="O108" s="83"/>
      <c r="P108" s="83"/>
      <c r="Q108" s="83"/>
      <c r="R108" s="118"/>
      <c r="S108" s="118"/>
      <c r="T108" s="118"/>
      <c r="U108" s="118"/>
    </row>
    <row r="109" spans="1:21" s="45" customFormat="1" ht="409.5" customHeight="1" x14ac:dyDescent="0.3">
      <c r="A109" s="162"/>
      <c r="B109" s="162"/>
      <c r="C109" s="164"/>
      <c r="D109" s="166"/>
      <c r="E109" s="168"/>
      <c r="F109" s="159"/>
      <c r="G109" s="159"/>
      <c r="H109" s="159"/>
      <c r="I109" s="159"/>
      <c r="J109" s="74" t="s">
        <v>913</v>
      </c>
      <c r="K109" s="76">
        <v>56985.880000000005</v>
      </c>
      <c r="L109" s="76">
        <v>56985.880000000005</v>
      </c>
      <c r="M109" s="76" t="s">
        <v>991</v>
      </c>
      <c r="N109" s="83"/>
      <c r="O109" s="83"/>
      <c r="P109" s="83"/>
      <c r="Q109" s="83"/>
      <c r="R109" s="118"/>
      <c r="S109" s="118"/>
      <c r="T109" s="118"/>
      <c r="U109" s="118"/>
    </row>
    <row r="110" spans="1:21" s="45" customFormat="1" ht="57" customHeight="1" x14ac:dyDescent="0.3">
      <c r="A110" s="35">
        <v>91</v>
      </c>
      <c r="B110" s="35" t="s">
        <v>957</v>
      </c>
      <c r="C110" s="61" t="s">
        <v>992</v>
      </c>
      <c r="D110" s="49"/>
      <c r="E110" s="50"/>
      <c r="F110" s="51"/>
      <c r="G110" s="51"/>
      <c r="H110" s="51"/>
      <c r="I110" s="51"/>
      <c r="J110" s="74" t="s">
        <v>993</v>
      </c>
      <c r="K110" s="76" t="s">
        <v>994</v>
      </c>
      <c r="L110" s="76" t="s">
        <v>994</v>
      </c>
      <c r="M110" s="76" t="s">
        <v>995</v>
      </c>
      <c r="N110" s="83"/>
      <c r="O110" s="83"/>
      <c r="P110" s="83"/>
      <c r="Q110" s="84" t="s">
        <v>996</v>
      </c>
      <c r="R110" s="118"/>
      <c r="S110" s="118"/>
      <c r="T110" s="118"/>
      <c r="U110" s="118"/>
    </row>
    <row r="111" spans="1:21" s="45" customFormat="1" ht="57" customHeight="1" x14ac:dyDescent="0.3">
      <c r="A111" s="35">
        <v>92</v>
      </c>
      <c r="B111" s="35" t="s">
        <v>997</v>
      </c>
      <c r="C111" s="61" t="s">
        <v>998</v>
      </c>
      <c r="D111" s="49">
        <v>0</v>
      </c>
      <c r="E111" s="50" t="s">
        <v>799</v>
      </c>
      <c r="F111" s="51"/>
      <c r="G111" s="51"/>
      <c r="H111" s="51"/>
      <c r="I111" s="51"/>
      <c r="J111" s="74"/>
      <c r="K111" s="76"/>
      <c r="L111" s="76"/>
      <c r="M111" s="76"/>
      <c r="N111" s="83"/>
      <c r="O111" s="83"/>
      <c r="P111" s="83"/>
      <c r="Q111" s="83"/>
      <c r="R111" s="122"/>
      <c r="S111" s="122"/>
      <c r="T111" s="122"/>
      <c r="U111" s="122"/>
    </row>
    <row r="112" spans="1:21" s="45" customFormat="1" ht="57" customHeight="1" x14ac:dyDescent="0.3">
      <c r="A112" s="35">
        <v>93</v>
      </c>
      <c r="B112" s="35" t="s">
        <v>997</v>
      </c>
      <c r="C112" s="61" t="s">
        <v>999</v>
      </c>
      <c r="D112" s="49">
        <v>0</v>
      </c>
      <c r="E112" s="50" t="s">
        <v>799</v>
      </c>
      <c r="F112" s="51"/>
      <c r="G112" s="51"/>
      <c r="H112" s="51"/>
      <c r="I112" s="51"/>
      <c r="J112" s="74"/>
      <c r="K112" s="76"/>
      <c r="L112" s="76"/>
      <c r="M112" s="76"/>
      <c r="N112" s="83"/>
      <c r="O112" s="83"/>
      <c r="P112" s="83"/>
      <c r="Q112" s="83"/>
      <c r="R112" s="122"/>
      <c r="S112" s="122"/>
      <c r="T112" s="122"/>
      <c r="U112" s="122"/>
    </row>
    <row r="113" spans="1:21" s="45" customFormat="1" ht="51" customHeight="1" x14ac:dyDescent="0.3">
      <c r="A113" s="35">
        <v>94</v>
      </c>
      <c r="B113" s="35" t="s">
        <v>997</v>
      </c>
      <c r="C113" s="61" t="s">
        <v>1000</v>
      </c>
      <c r="D113" s="49">
        <v>0</v>
      </c>
      <c r="E113" s="50" t="s">
        <v>799</v>
      </c>
      <c r="F113" s="51"/>
      <c r="G113" s="51"/>
      <c r="H113" s="51"/>
      <c r="I113" s="51"/>
      <c r="J113" s="74"/>
      <c r="K113" s="76"/>
      <c r="L113" s="76"/>
      <c r="M113" s="76"/>
      <c r="N113" s="83"/>
      <c r="O113" s="83"/>
      <c r="P113" s="83"/>
      <c r="Q113" s="83"/>
      <c r="R113" s="122"/>
      <c r="S113" s="122"/>
      <c r="T113" s="122"/>
      <c r="U113" s="123"/>
    </row>
    <row r="114" spans="1:21" x14ac:dyDescent="0.3">
      <c r="A114" s="12" t="s">
        <v>1001</v>
      </c>
    </row>
    <row r="115" spans="1:21" x14ac:dyDescent="0.3">
      <c r="A115" s="12"/>
    </row>
    <row r="116" spans="1:21" x14ac:dyDescent="0.3">
      <c r="A116" s="85"/>
      <c r="I116" s="17"/>
      <c r="M116" s="17"/>
      <c r="Q116" s="17"/>
    </row>
    <row r="117" spans="1:21" x14ac:dyDescent="0.3">
      <c r="A117" s="86"/>
    </row>
    <row r="118" spans="1:21" s="89" customFormat="1" x14ac:dyDescent="0.35">
      <c r="A118" s="87"/>
      <c r="B118" s="88"/>
      <c r="I118" s="90"/>
      <c r="Q118" s="91"/>
      <c r="R118" s="102"/>
      <c r="S118" s="102"/>
      <c r="T118" s="102"/>
      <c r="U118" s="102"/>
    </row>
    <row r="119" spans="1:21" s="89" customFormat="1" x14ac:dyDescent="0.35">
      <c r="A119" s="10"/>
      <c r="B119" s="88"/>
      <c r="I119" s="90"/>
      <c r="J119" s="9"/>
      <c r="K119" s="7"/>
      <c r="L119" s="8"/>
      <c r="Q119" s="91"/>
      <c r="R119" s="102"/>
      <c r="S119" s="102"/>
      <c r="T119" s="102"/>
      <c r="U119" s="102"/>
    </row>
    <row r="121" spans="1:21" x14ac:dyDescent="0.3">
      <c r="A121" s="12"/>
    </row>
    <row r="122" spans="1:21" x14ac:dyDescent="0.3">
      <c r="A122" s="92"/>
    </row>
  </sheetData>
  <autoFilter ref="A4:I114" xr:uid="{00000000-0009-0000-0000-000004000000}"/>
  <mergeCells count="167">
    <mergeCell ref="U18:U19"/>
    <mergeCell ref="T20:T21"/>
    <mergeCell ref="U20:U21"/>
    <mergeCell ref="R71:R73"/>
    <mergeCell ref="S71:S73"/>
    <mergeCell ref="T71:T73"/>
    <mergeCell ref="T76:T77"/>
    <mergeCell ref="U76:U77"/>
    <mergeCell ref="S1:U1"/>
    <mergeCell ref="R3:U3"/>
    <mergeCell ref="T16:T17"/>
    <mergeCell ref="U16:U17"/>
    <mergeCell ref="T18:T19"/>
    <mergeCell ref="T57:T58"/>
    <mergeCell ref="U57:U58"/>
    <mergeCell ref="T59:T61"/>
    <mergeCell ref="U59:U61"/>
    <mergeCell ref="T69:T70"/>
    <mergeCell ref="U69:U70"/>
    <mergeCell ref="T38:T39"/>
    <mergeCell ref="U38:U39"/>
    <mergeCell ref="T42:T43"/>
    <mergeCell ref="U42:U43"/>
    <mergeCell ref="T50:T51"/>
    <mergeCell ref="U50:U51"/>
    <mergeCell ref="H108:H109"/>
    <mergeCell ref="I108:I109"/>
    <mergeCell ref="M76:M77"/>
    <mergeCell ref="P76:P77"/>
    <mergeCell ref="Q76:Q77"/>
    <mergeCell ref="A108:A109"/>
    <mergeCell ref="B108:B109"/>
    <mergeCell ref="C108:C109"/>
    <mergeCell ref="D108:D109"/>
    <mergeCell ref="E108:E109"/>
    <mergeCell ref="F108:F109"/>
    <mergeCell ref="G108:G109"/>
    <mergeCell ref="O71:O73"/>
    <mergeCell ref="P71:P73"/>
    <mergeCell ref="A76:A77"/>
    <mergeCell ref="B76:B77"/>
    <mergeCell ref="C76:C77"/>
    <mergeCell ref="D76:D77"/>
    <mergeCell ref="E76:E77"/>
    <mergeCell ref="H76:H77"/>
    <mergeCell ref="I76:I77"/>
    <mergeCell ref="L76:L77"/>
    <mergeCell ref="H71:H73"/>
    <mergeCell ref="Q69:Q70"/>
    <mergeCell ref="A71:A73"/>
    <mergeCell ref="B71:B73"/>
    <mergeCell ref="C71:C73"/>
    <mergeCell ref="D71:D73"/>
    <mergeCell ref="E71:E73"/>
    <mergeCell ref="A69:A70"/>
    <mergeCell ref="B69:B70"/>
    <mergeCell ref="C69:C70"/>
    <mergeCell ref="D69:D70"/>
    <mergeCell ref="E69:E70"/>
    <mergeCell ref="H69:H70"/>
    <mergeCell ref="I71:I73"/>
    <mergeCell ref="J71:J73"/>
    <mergeCell ref="K71:K73"/>
    <mergeCell ref="L71:L73"/>
    <mergeCell ref="N71:N73"/>
    <mergeCell ref="I69:I70"/>
    <mergeCell ref="L69:L70"/>
    <mergeCell ref="M69:M70"/>
    <mergeCell ref="P69:P70"/>
    <mergeCell ref="H59:H61"/>
    <mergeCell ref="I59:I61"/>
    <mergeCell ref="L59:L61"/>
    <mergeCell ref="M59:M61"/>
    <mergeCell ref="P59:P61"/>
    <mergeCell ref="Q59:Q61"/>
    <mergeCell ref="I57:I58"/>
    <mergeCell ref="L57:L58"/>
    <mergeCell ref="M57:M58"/>
    <mergeCell ref="P57:P58"/>
    <mergeCell ref="Q57:Q58"/>
    <mergeCell ref="H57:H58"/>
    <mergeCell ref="A59:A61"/>
    <mergeCell ref="B59:B61"/>
    <mergeCell ref="C59:C61"/>
    <mergeCell ref="D59:D61"/>
    <mergeCell ref="E59:E61"/>
    <mergeCell ref="A57:A58"/>
    <mergeCell ref="B57:B58"/>
    <mergeCell ref="C57:C58"/>
    <mergeCell ref="D57:D58"/>
    <mergeCell ref="E57:E58"/>
    <mergeCell ref="H50:H51"/>
    <mergeCell ref="I50:I51"/>
    <mergeCell ref="L50:L51"/>
    <mergeCell ref="M50:M51"/>
    <mergeCell ref="P50:P51"/>
    <mergeCell ref="Q50:Q51"/>
    <mergeCell ref="I42:I43"/>
    <mergeCell ref="L42:L43"/>
    <mergeCell ref="M42:M43"/>
    <mergeCell ref="P42:P43"/>
    <mergeCell ref="Q42:Q43"/>
    <mergeCell ref="H42:H43"/>
    <mergeCell ref="A50:A51"/>
    <mergeCell ref="B50:B51"/>
    <mergeCell ref="C50:C51"/>
    <mergeCell ref="D50:D51"/>
    <mergeCell ref="E50:E51"/>
    <mergeCell ref="A42:A43"/>
    <mergeCell ref="B42:B43"/>
    <mergeCell ref="C42:C43"/>
    <mergeCell ref="D42:D43"/>
    <mergeCell ref="E42:E43"/>
    <mergeCell ref="H38:H39"/>
    <mergeCell ref="I38:I39"/>
    <mergeCell ref="L38:L39"/>
    <mergeCell ref="M38:M39"/>
    <mergeCell ref="P38:P39"/>
    <mergeCell ref="Q38:Q39"/>
    <mergeCell ref="I20:I21"/>
    <mergeCell ref="L20:L21"/>
    <mergeCell ref="M20:M21"/>
    <mergeCell ref="P20:P21"/>
    <mergeCell ref="Q20:Q21"/>
    <mergeCell ref="H20:H21"/>
    <mergeCell ref="A38:A39"/>
    <mergeCell ref="B38:B39"/>
    <mergeCell ref="C38:C39"/>
    <mergeCell ref="D38:D39"/>
    <mergeCell ref="E38:E39"/>
    <mergeCell ref="A20:A21"/>
    <mergeCell ref="B20:B21"/>
    <mergeCell ref="C20:C21"/>
    <mergeCell ref="D20:D21"/>
    <mergeCell ref="E20:E21"/>
    <mergeCell ref="H18:H19"/>
    <mergeCell ref="I18:I19"/>
    <mergeCell ref="L18:L19"/>
    <mergeCell ref="M18:M19"/>
    <mergeCell ref="P18:P19"/>
    <mergeCell ref="Q18:Q19"/>
    <mergeCell ref="I16:I17"/>
    <mergeCell ref="L16:L17"/>
    <mergeCell ref="M16:M17"/>
    <mergeCell ref="P16:P17"/>
    <mergeCell ref="Q16:Q17"/>
    <mergeCell ref="H16:H17"/>
    <mergeCell ref="A18:A19"/>
    <mergeCell ref="B18:B19"/>
    <mergeCell ref="C18:C19"/>
    <mergeCell ref="D18:D19"/>
    <mergeCell ref="E18:E19"/>
    <mergeCell ref="A16:A17"/>
    <mergeCell ref="B16:B17"/>
    <mergeCell ref="C16:C17"/>
    <mergeCell ref="D16:D17"/>
    <mergeCell ref="E16:E17"/>
    <mergeCell ref="L1:M1"/>
    <mergeCell ref="O1:Q1"/>
    <mergeCell ref="A2:I2"/>
    <mergeCell ref="A3:A4"/>
    <mergeCell ref="B3:B4"/>
    <mergeCell ref="C3:C4"/>
    <mergeCell ref="D3:E3"/>
    <mergeCell ref="F3:I3"/>
    <mergeCell ref="J3:M3"/>
    <mergeCell ref="N3:Q3"/>
  </mergeCells>
  <dataValidations count="4">
    <dataValidation type="list" allowBlank="1" showInputMessage="1" showErrorMessage="1" sqref="C63 C42 C35:C38 C22 C48:C49 C84:C86 C89:C90 C94:C104 C31:C32 C28:C29 C15:C16 C20 C66:C69 C71" xr:uid="{473E5429-A415-41CC-AE0E-EBED5AD7AFC8}">
      <formula1>#REF!</formula1>
    </dataValidation>
    <dataValidation allowBlank="1" showErrorMessage="1" sqref="H87:H88 P87:P88 L87:L88 T87:T88" xr:uid="{7FEFC62A-46DA-4E4B-9D3C-7906FBA575AB}"/>
    <dataValidation type="decimal" allowBlank="1" showInputMessage="1" showErrorMessage="1" sqref="H114:H1048576 H94 H84 H8 H48:H49 P94 P8 P48:P49 L94 L8 L48:L49 T94 T8 T48:T49" xr:uid="{6AD9057B-EE80-4017-B7DB-204B24F93BFB}">
      <formula1>0</formula1>
      <formula2>100000</formula2>
    </dataValidation>
    <dataValidation type="decimal" allowBlank="1" showInputMessage="1" showErrorMessage="1" sqref="H28:H34 P34 L34 T34" xr:uid="{FE9B4531-D1F8-4793-8D37-78C3D28994AE}">
      <formula1>0</formula1>
      <formula2>100000000</formula2>
    </dataValidation>
  </dataValidations>
  <printOptions horizontalCentered="1"/>
  <pageMargins left="0.25" right="0.25" top="0.75" bottom="0.75" header="0.3" footer="0.3"/>
  <pageSetup paperSize="9" scale="23" fitToHeight="0" orientation="landscape" r:id="rId1"/>
  <headerFooter>
    <oddFooter>Page &amp;P&amp;R&amp;A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9BC2-141C-4E32-A6BD-641394F18046}">
  <sheetPr>
    <pageSetUpPr fitToPage="1"/>
  </sheetPr>
  <dimension ref="A1:M99"/>
  <sheetViews>
    <sheetView view="pageBreakPreview" zoomScale="70" zoomScaleNormal="70" zoomScaleSheetLayoutView="70" workbookViewId="0">
      <selection activeCell="O83" sqref="O83"/>
    </sheetView>
  </sheetViews>
  <sheetFormatPr defaultColWidth="8.81640625" defaultRowHeight="14" x14ac:dyDescent="0.3"/>
  <cols>
    <col min="1" max="1" width="13" style="9" customWidth="1"/>
    <col min="2" max="2" width="50.81640625" style="9" customWidth="1"/>
    <col min="3" max="3" width="32.453125" style="9" customWidth="1"/>
    <col min="4" max="4" width="22.81640625" style="9" customWidth="1"/>
    <col min="5" max="5" width="18.1796875" style="9" customWidth="1"/>
    <col min="6" max="6" width="18.1796875" style="9" hidden="1" customWidth="1"/>
    <col min="7" max="7" width="23.453125" style="9" customWidth="1"/>
    <col min="8" max="8" width="25.453125" style="9" customWidth="1"/>
    <col min="9" max="13" width="27.1796875" style="9" customWidth="1"/>
    <col min="14" max="16384" width="8.81640625" style="9"/>
  </cols>
  <sheetData>
    <row r="1" spans="1:13" ht="12.5" customHeight="1" x14ac:dyDescent="0.3">
      <c r="I1" s="178"/>
      <c r="J1" s="179"/>
      <c r="K1" s="179"/>
      <c r="L1" s="179"/>
      <c r="M1" s="179"/>
    </row>
    <row r="3" spans="1:13" ht="20" x14ac:dyDescent="0.4">
      <c r="A3" s="180" t="s">
        <v>1002</v>
      </c>
      <c r="B3" s="180"/>
      <c r="C3" s="180"/>
      <c r="D3" s="180"/>
      <c r="E3" s="180"/>
      <c r="F3" s="180"/>
      <c r="G3" s="180"/>
      <c r="H3" s="180"/>
      <c r="I3" s="180"/>
      <c r="J3" s="180"/>
      <c r="K3" s="180"/>
      <c r="L3" s="180"/>
      <c r="M3" s="180"/>
    </row>
    <row r="5" spans="1:13" ht="17.5" x14ac:dyDescent="0.3">
      <c r="A5" s="181" t="s">
        <v>1003</v>
      </c>
      <c r="B5" s="181" t="s">
        <v>578</v>
      </c>
      <c r="C5" s="181" t="s">
        <v>1004</v>
      </c>
      <c r="D5" s="181" t="s">
        <v>1005</v>
      </c>
      <c r="E5" s="181" t="s">
        <v>1006</v>
      </c>
      <c r="F5" s="93"/>
      <c r="G5" s="182" t="s">
        <v>1007</v>
      </c>
      <c r="H5" s="182"/>
      <c r="I5" s="182"/>
      <c r="J5" s="182"/>
      <c r="K5" s="182"/>
      <c r="L5" s="182"/>
      <c r="M5" s="182"/>
    </row>
    <row r="6" spans="1:13" ht="45" x14ac:dyDescent="0.3">
      <c r="A6" s="181"/>
      <c r="B6" s="181"/>
      <c r="C6" s="181"/>
      <c r="D6" s="181"/>
      <c r="E6" s="181"/>
      <c r="F6" s="93" t="s">
        <v>1008</v>
      </c>
      <c r="G6" s="93" t="s">
        <v>1009</v>
      </c>
      <c r="H6" s="93" t="s">
        <v>1010</v>
      </c>
      <c r="I6" s="93" t="s">
        <v>1011</v>
      </c>
      <c r="J6" s="93" t="s">
        <v>1012</v>
      </c>
      <c r="K6" s="93" t="s">
        <v>1013</v>
      </c>
      <c r="L6" s="93" t="s">
        <v>1187</v>
      </c>
      <c r="M6" s="93" t="s">
        <v>1014</v>
      </c>
    </row>
    <row r="7" spans="1:13" x14ac:dyDescent="0.3">
      <c r="A7" s="94">
        <v>1</v>
      </c>
      <c r="B7" s="94">
        <v>2</v>
      </c>
      <c r="C7" s="94">
        <v>3</v>
      </c>
      <c r="D7" s="94">
        <v>4</v>
      </c>
      <c r="E7" s="94">
        <v>5</v>
      </c>
      <c r="F7" s="94"/>
      <c r="G7" s="94">
        <v>6</v>
      </c>
      <c r="H7" s="94">
        <v>7</v>
      </c>
      <c r="I7" s="94">
        <v>8</v>
      </c>
      <c r="J7" s="94">
        <v>9</v>
      </c>
      <c r="K7" s="94"/>
      <c r="L7" s="94"/>
      <c r="M7" s="94">
        <v>10</v>
      </c>
    </row>
    <row r="8" spans="1:13" ht="15.5" x14ac:dyDescent="0.3">
      <c r="A8" s="95" t="s">
        <v>1015</v>
      </c>
      <c r="B8" s="95" t="s">
        <v>1016</v>
      </c>
      <c r="C8" s="95" t="s">
        <v>799</v>
      </c>
      <c r="D8" s="95" t="s">
        <v>799</v>
      </c>
      <c r="E8" s="95" t="s">
        <v>1017</v>
      </c>
      <c r="F8" s="95" t="s">
        <v>1018</v>
      </c>
      <c r="G8" s="96">
        <v>0</v>
      </c>
      <c r="H8" s="96">
        <v>0</v>
      </c>
      <c r="I8" s="96">
        <v>0</v>
      </c>
      <c r="J8" s="96">
        <v>0</v>
      </c>
      <c r="K8" s="96">
        <v>192.56</v>
      </c>
      <c r="L8" s="96">
        <v>0</v>
      </c>
      <c r="M8" s="97">
        <f>SUM(G8:L8)</f>
        <v>192.56</v>
      </c>
    </row>
    <row r="9" spans="1:13" ht="31" x14ac:dyDescent="0.3">
      <c r="A9" s="183" t="s">
        <v>1019</v>
      </c>
      <c r="B9" s="183" t="s">
        <v>1020</v>
      </c>
      <c r="C9" s="95" t="s">
        <v>1021</v>
      </c>
      <c r="D9" s="95" t="s">
        <v>799</v>
      </c>
      <c r="E9" s="95" t="s">
        <v>1022</v>
      </c>
      <c r="F9" s="95" t="s">
        <v>1023</v>
      </c>
      <c r="G9" s="96">
        <v>0</v>
      </c>
      <c r="H9" s="96">
        <v>0</v>
      </c>
      <c r="I9" s="96">
        <v>0</v>
      </c>
      <c r="J9" s="96">
        <v>0</v>
      </c>
      <c r="K9" s="96">
        <v>4.1100000000000003</v>
      </c>
      <c r="L9" s="96">
        <v>0</v>
      </c>
      <c r="M9" s="97">
        <f t="shared" ref="M9:M69" si="0">SUM(G9:L9)</f>
        <v>4.1100000000000003</v>
      </c>
    </row>
    <row r="10" spans="1:13" ht="15.5" x14ac:dyDescent="0.3">
      <c r="A10" s="183"/>
      <c r="B10" s="183"/>
      <c r="C10" s="95" t="s">
        <v>1024</v>
      </c>
      <c r="D10" s="95" t="s">
        <v>799</v>
      </c>
      <c r="E10" s="95" t="s">
        <v>1022</v>
      </c>
      <c r="F10" s="95" t="s">
        <v>1025</v>
      </c>
      <c r="G10" s="96">
        <v>0</v>
      </c>
      <c r="H10" s="96">
        <v>0</v>
      </c>
      <c r="I10" s="96">
        <v>0</v>
      </c>
      <c r="J10" s="96">
        <v>0</v>
      </c>
      <c r="K10" s="96">
        <v>0</v>
      </c>
      <c r="L10" s="96">
        <v>0</v>
      </c>
      <c r="M10" s="97">
        <f t="shared" si="0"/>
        <v>0</v>
      </c>
    </row>
    <row r="11" spans="1:13" ht="31" x14ac:dyDescent="0.3">
      <c r="A11" s="183" t="s">
        <v>1026</v>
      </c>
      <c r="B11" s="183" t="s">
        <v>1027</v>
      </c>
      <c r="C11" s="95" t="s">
        <v>1028</v>
      </c>
      <c r="D11" s="95" t="s">
        <v>799</v>
      </c>
      <c r="E11" s="95" t="s">
        <v>1029</v>
      </c>
      <c r="F11" s="95"/>
      <c r="G11" s="96">
        <v>0</v>
      </c>
      <c r="H11" s="96">
        <v>0</v>
      </c>
      <c r="I11" s="96">
        <v>0</v>
      </c>
      <c r="J11" s="96">
        <v>0</v>
      </c>
      <c r="K11" s="96">
        <v>0</v>
      </c>
      <c r="L11" s="96">
        <v>0</v>
      </c>
      <c r="M11" s="97">
        <f t="shared" si="0"/>
        <v>0</v>
      </c>
    </row>
    <row r="12" spans="1:13" ht="31" x14ac:dyDescent="0.3">
      <c r="A12" s="183"/>
      <c r="B12" s="183"/>
      <c r="C12" s="95" t="s">
        <v>1030</v>
      </c>
      <c r="D12" s="95" t="s">
        <v>799</v>
      </c>
      <c r="E12" s="95" t="s">
        <v>1029</v>
      </c>
      <c r="F12" s="95"/>
      <c r="G12" s="96">
        <v>0</v>
      </c>
      <c r="H12" s="96">
        <v>0</v>
      </c>
      <c r="I12" s="96">
        <v>0</v>
      </c>
      <c r="J12" s="96">
        <v>0</v>
      </c>
      <c r="K12" s="96">
        <v>0</v>
      </c>
      <c r="L12" s="96">
        <v>0</v>
      </c>
      <c r="M12" s="97">
        <f t="shared" si="0"/>
        <v>0</v>
      </c>
    </row>
    <row r="13" spans="1:13" ht="31" x14ac:dyDescent="0.3">
      <c r="A13" s="183"/>
      <c r="B13" s="183"/>
      <c r="C13" s="95" t="s">
        <v>1031</v>
      </c>
      <c r="D13" s="95" t="s">
        <v>799</v>
      </c>
      <c r="E13" s="95" t="s">
        <v>1029</v>
      </c>
      <c r="F13" s="95"/>
      <c r="G13" s="96">
        <v>0</v>
      </c>
      <c r="H13" s="96">
        <v>0</v>
      </c>
      <c r="I13" s="96">
        <v>0</v>
      </c>
      <c r="J13" s="96">
        <v>0</v>
      </c>
      <c r="K13" s="96">
        <v>0</v>
      </c>
      <c r="L13" s="96">
        <v>0</v>
      </c>
      <c r="M13" s="97">
        <f t="shared" si="0"/>
        <v>0</v>
      </c>
    </row>
    <row r="14" spans="1:13" ht="46.5" x14ac:dyDescent="0.3">
      <c r="A14" s="95" t="s">
        <v>1032</v>
      </c>
      <c r="B14" s="95" t="s">
        <v>1033</v>
      </c>
      <c r="C14" s="95" t="s">
        <v>799</v>
      </c>
      <c r="D14" s="95" t="s">
        <v>799</v>
      </c>
      <c r="E14" s="95" t="s">
        <v>1034</v>
      </c>
      <c r="F14" s="95"/>
      <c r="G14" s="96">
        <v>0</v>
      </c>
      <c r="H14" s="96">
        <v>0</v>
      </c>
      <c r="I14" s="96">
        <v>0</v>
      </c>
      <c r="J14" s="96">
        <v>0</v>
      </c>
      <c r="K14" s="96">
        <v>0</v>
      </c>
      <c r="L14" s="96">
        <v>0</v>
      </c>
      <c r="M14" s="97">
        <f t="shared" si="0"/>
        <v>0</v>
      </c>
    </row>
    <row r="15" spans="1:13" ht="31" x14ac:dyDescent="0.3">
      <c r="A15" s="95" t="s">
        <v>1035</v>
      </c>
      <c r="B15" s="95" t="s">
        <v>1036</v>
      </c>
      <c r="C15" s="95" t="s">
        <v>799</v>
      </c>
      <c r="D15" s="95" t="s">
        <v>799</v>
      </c>
      <c r="E15" s="95" t="s">
        <v>1037</v>
      </c>
      <c r="F15" s="95"/>
      <c r="G15" s="96">
        <v>0</v>
      </c>
      <c r="H15" s="96">
        <v>0</v>
      </c>
      <c r="I15" s="96">
        <v>0</v>
      </c>
      <c r="J15" s="96">
        <v>0</v>
      </c>
      <c r="K15" s="96">
        <v>0</v>
      </c>
      <c r="L15" s="96">
        <v>0</v>
      </c>
      <c r="M15" s="97">
        <f t="shared" si="0"/>
        <v>0</v>
      </c>
    </row>
    <row r="16" spans="1:13" ht="31" x14ac:dyDescent="0.3">
      <c r="A16" s="183" t="s">
        <v>1038</v>
      </c>
      <c r="B16" s="183" t="s">
        <v>1039</v>
      </c>
      <c r="C16" s="183" t="s">
        <v>1040</v>
      </c>
      <c r="D16" s="95" t="s">
        <v>1041</v>
      </c>
      <c r="E16" s="95" t="s">
        <v>1042</v>
      </c>
      <c r="F16" s="95" t="s">
        <v>1043</v>
      </c>
      <c r="G16" s="96">
        <v>0</v>
      </c>
      <c r="H16" s="96">
        <v>0</v>
      </c>
      <c r="I16" s="96">
        <v>0</v>
      </c>
      <c r="J16" s="96">
        <v>0</v>
      </c>
      <c r="K16" s="96">
        <v>24</v>
      </c>
      <c r="L16" s="96">
        <v>0</v>
      </c>
      <c r="M16" s="97">
        <f t="shared" si="0"/>
        <v>24</v>
      </c>
    </row>
    <row r="17" spans="1:13" ht="15.5" x14ac:dyDescent="0.3">
      <c r="A17" s="183"/>
      <c r="B17" s="183"/>
      <c r="C17" s="183"/>
      <c r="D17" s="95" t="s">
        <v>1044</v>
      </c>
      <c r="E17" s="95" t="s">
        <v>1042</v>
      </c>
      <c r="F17" s="95" t="s">
        <v>1045</v>
      </c>
      <c r="G17" s="96">
        <v>0</v>
      </c>
      <c r="H17" s="96">
        <v>0</v>
      </c>
      <c r="I17" s="96">
        <v>0</v>
      </c>
      <c r="J17" s="96">
        <v>0</v>
      </c>
      <c r="K17" s="96">
        <v>5</v>
      </c>
      <c r="L17" s="96">
        <v>0</v>
      </c>
      <c r="M17" s="97">
        <f t="shared" si="0"/>
        <v>5</v>
      </c>
    </row>
    <row r="18" spans="1:13" ht="15.5" x14ac:dyDescent="0.3">
      <c r="A18" s="183"/>
      <c r="B18" s="183"/>
      <c r="C18" s="183"/>
      <c r="D18" s="95" t="s">
        <v>1046</v>
      </c>
      <c r="E18" s="95" t="s">
        <v>1042</v>
      </c>
      <c r="F18" s="95" t="s">
        <v>1047</v>
      </c>
      <c r="G18" s="96">
        <v>0</v>
      </c>
      <c r="H18" s="96">
        <v>0</v>
      </c>
      <c r="I18" s="96">
        <v>0</v>
      </c>
      <c r="J18" s="96">
        <v>0</v>
      </c>
      <c r="K18" s="96">
        <v>9</v>
      </c>
      <c r="L18" s="96">
        <v>0</v>
      </c>
      <c r="M18" s="97">
        <f t="shared" si="0"/>
        <v>9</v>
      </c>
    </row>
    <row r="19" spans="1:13" ht="31" x14ac:dyDescent="0.3">
      <c r="A19" s="183"/>
      <c r="B19" s="183"/>
      <c r="C19" s="183" t="s">
        <v>1048</v>
      </c>
      <c r="D19" s="95" t="s">
        <v>1041</v>
      </c>
      <c r="E19" s="95" t="s">
        <v>1042</v>
      </c>
      <c r="F19" s="95" t="s">
        <v>1049</v>
      </c>
      <c r="G19" s="96">
        <v>0</v>
      </c>
      <c r="H19" s="96">
        <v>0</v>
      </c>
      <c r="I19" s="96">
        <v>0</v>
      </c>
      <c r="J19" s="96">
        <v>0</v>
      </c>
      <c r="K19" s="96">
        <v>11</v>
      </c>
      <c r="L19" s="96">
        <v>83</v>
      </c>
      <c r="M19" s="97">
        <f t="shared" si="0"/>
        <v>94</v>
      </c>
    </row>
    <row r="20" spans="1:13" ht="15.5" x14ac:dyDescent="0.3">
      <c r="A20" s="183"/>
      <c r="B20" s="183"/>
      <c r="C20" s="183"/>
      <c r="D20" s="95" t="s">
        <v>1044</v>
      </c>
      <c r="E20" s="95" t="s">
        <v>1042</v>
      </c>
      <c r="F20" s="95" t="s">
        <v>1050</v>
      </c>
      <c r="G20" s="96">
        <v>0</v>
      </c>
      <c r="H20" s="96">
        <v>0</v>
      </c>
      <c r="I20" s="96">
        <v>0</v>
      </c>
      <c r="J20" s="96">
        <v>0</v>
      </c>
      <c r="K20" s="96">
        <v>0</v>
      </c>
      <c r="L20" s="96">
        <v>31</v>
      </c>
      <c r="M20" s="97">
        <f t="shared" si="0"/>
        <v>31</v>
      </c>
    </row>
    <row r="21" spans="1:13" ht="15.5" x14ac:dyDescent="0.3">
      <c r="A21" s="183"/>
      <c r="B21" s="183"/>
      <c r="C21" s="183"/>
      <c r="D21" s="95" t="s">
        <v>1046</v>
      </c>
      <c r="E21" s="95" t="s">
        <v>1042</v>
      </c>
      <c r="F21" s="95" t="s">
        <v>1051</v>
      </c>
      <c r="G21" s="96">
        <v>0</v>
      </c>
      <c r="H21" s="96">
        <v>0</v>
      </c>
      <c r="I21" s="96">
        <v>0</v>
      </c>
      <c r="J21" s="96">
        <v>0</v>
      </c>
      <c r="K21" s="96">
        <v>10</v>
      </c>
      <c r="L21" s="96">
        <v>15</v>
      </c>
      <c r="M21" s="97">
        <f t="shared" si="0"/>
        <v>25</v>
      </c>
    </row>
    <row r="22" spans="1:13" ht="31" x14ac:dyDescent="0.3">
      <c r="A22" s="95" t="s">
        <v>1052</v>
      </c>
      <c r="B22" s="95" t="s">
        <v>1053</v>
      </c>
      <c r="C22" s="95" t="s">
        <v>799</v>
      </c>
      <c r="D22" s="95" t="s">
        <v>799</v>
      </c>
      <c r="E22" s="95" t="s">
        <v>1054</v>
      </c>
      <c r="F22" s="95" t="s">
        <v>1055</v>
      </c>
      <c r="G22" s="96">
        <v>0</v>
      </c>
      <c r="H22" s="96">
        <v>0</v>
      </c>
      <c r="I22" s="96">
        <v>0</v>
      </c>
      <c r="J22" s="96">
        <v>858</v>
      </c>
      <c r="K22" s="96">
        <v>1400</v>
      </c>
      <c r="L22" s="96">
        <v>1600</v>
      </c>
      <c r="M22" s="97">
        <f t="shared" si="0"/>
        <v>3858</v>
      </c>
    </row>
    <row r="23" spans="1:13" ht="31" x14ac:dyDescent="0.3">
      <c r="A23" s="183" t="s">
        <v>1056</v>
      </c>
      <c r="B23" s="183" t="s">
        <v>1057</v>
      </c>
      <c r="C23" s="95" t="s">
        <v>1058</v>
      </c>
      <c r="D23" s="95" t="s">
        <v>799</v>
      </c>
      <c r="E23" s="95" t="s">
        <v>1059</v>
      </c>
      <c r="F23" s="95"/>
      <c r="G23" s="96">
        <v>0</v>
      </c>
      <c r="H23" s="96">
        <v>0</v>
      </c>
      <c r="I23" s="96">
        <v>0</v>
      </c>
      <c r="J23" s="96">
        <v>0</v>
      </c>
      <c r="K23" s="96">
        <v>0</v>
      </c>
      <c r="L23" s="96">
        <v>0</v>
      </c>
      <c r="M23" s="97">
        <f t="shared" si="0"/>
        <v>0</v>
      </c>
    </row>
    <row r="24" spans="1:13" ht="31" x14ac:dyDescent="0.3">
      <c r="A24" s="183"/>
      <c r="B24" s="183"/>
      <c r="C24" s="95" t="s">
        <v>1060</v>
      </c>
      <c r="D24" s="95" t="s">
        <v>799</v>
      </c>
      <c r="E24" s="95" t="s">
        <v>1059</v>
      </c>
      <c r="F24" s="95"/>
      <c r="G24" s="96">
        <v>0</v>
      </c>
      <c r="H24" s="96">
        <v>0</v>
      </c>
      <c r="I24" s="96">
        <v>0</v>
      </c>
      <c r="J24" s="96">
        <v>0</v>
      </c>
      <c r="K24" s="96">
        <v>0</v>
      </c>
      <c r="L24" s="96">
        <v>0</v>
      </c>
      <c r="M24" s="97">
        <f t="shared" si="0"/>
        <v>0</v>
      </c>
    </row>
    <row r="25" spans="1:13" ht="31" x14ac:dyDescent="0.3">
      <c r="A25" s="183"/>
      <c r="B25" s="183"/>
      <c r="C25" s="95" t="s">
        <v>1061</v>
      </c>
      <c r="D25" s="95" t="s">
        <v>799</v>
      </c>
      <c r="E25" s="95" t="s">
        <v>1059</v>
      </c>
      <c r="F25" s="95"/>
      <c r="G25" s="96">
        <v>0</v>
      </c>
      <c r="H25" s="96">
        <v>0</v>
      </c>
      <c r="I25" s="96">
        <v>0</v>
      </c>
      <c r="J25" s="96">
        <v>0</v>
      </c>
      <c r="K25" s="96">
        <v>0</v>
      </c>
      <c r="L25" s="96">
        <v>0</v>
      </c>
      <c r="M25" s="97">
        <f t="shared" si="0"/>
        <v>0</v>
      </c>
    </row>
    <row r="26" spans="1:13" ht="15.5" x14ac:dyDescent="0.3">
      <c r="A26" s="183" t="s">
        <v>1062</v>
      </c>
      <c r="B26" s="183" t="s">
        <v>1063</v>
      </c>
      <c r="C26" s="95" t="s">
        <v>1041</v>
      </c>
      <c r="D26" s="95" t="s">
        <v>799</v>
      </c>
      <c r="E26" s="95" t="s">
        <v>1042</v>
      </c>
      <c r="F26" s="95" t="s">
        <v>1064</v>
      </c>
      <c r="G26" s="96">
        <v>0</v>
      </c>
      <c r="H26" s="96">
        <v>0</v>
      </c>
      <c r="I26" s="96">
        <v>0</v>
      </c>
      <c r="J26" s="96">
        <v>11</v>
      </c>
      <c r="K26" s="96">
        <v>70</v>
      </c>
      <c r="L26" s="96">
        <v>108</v>
      </c>
      <c r="M26" s="97">
        <f t="shared" si="0"/>
        <v>189</v>
      </c>
    </row>
    <row r="27" spans="1:13" ht="15.5" x14ac:dyDescent="0.3">
      <c r="A27" s="183"/>
      <c r="B27" s="183"/>
      <c r="C27" s="95" t="s">
        <v>1044</v>
      </c>
      <c r="D27" s="95" t="s">
        <v>799</v>
      </c>
      <c r="E27" s="95" t="s">
        <v>1042</v>
      </c>
      <c r="F27" s="95" t="s">
        <v>1065</v>
      </c>
      <c r="G27" s="96">
        <v>0</v>
      </c>
      <c r="H27" s="96">
        <v>0</v>
      </c>
      <c r="I27" s="96">
        <v>0</v>
      </c>
      <c r="J27" s="96">
        <v>4</v>
      </c>
      <c r="K27" s="96">
        <v>25</v>
      </c>
      <c r="L27" s="96">
        <v>42</v>
      </c>
      <c r="M27" s="97">
        <f t="shared" si="0"/>
        <v>71</v>
      </c>
    </row>
    <row r="28" spans="1:13" ht="15.5" x14ac:dyDescent="0.3">
      <c r="A28" s="183"/>
      <c r="B28" s="183"/>
      <c r="C28" s="95" t="s">
        <v>1046</v>
      </c>
      <c r="D28" s="95" t="s">
        <v>799</v>
      </c>
      <c r="E28" s="95" t="s">
        <v>1042</v>
      </c>
      <c r="F28" s="95" t="s">
        <v>1066</v>
      </c>
      <c r="G28" s="96">
        <v>0</v>
      </c>
      <c r="H28" s="96">
        <v>0</v>
      </c>
      <c r="I28" s="96">
        <v>0</v>
      </c>
      <c r="J28" s="96">
        <v>3</v>
      </c>
      <c r="K28" s="96">
        <v>32</v>
      </c>
      <c r="L28" s="96">
        <v>26</v>
      </c>
      <c r="M28" s="97">
        <f t="shared" si="0"/>
        <v>61</v>
      </c>
    </row>
    <row r="29" spans="1:13" ht="15.5" x14ac:dyDescent="0.3">
      <c r="A29" s="183" t="s">
        <v>1067</v>
      </c>
      <c r="B29" s="183" t="s">
        <v>1068</v>
      </c>
      <c r="C29" s="95" t="s">
        <v>1069</v>
      </c>
      <c r="D29" s="95" t="s">
        <v>799</v>
      </c>
      <c r="E29" s="95" t="s">
        <v>1034</v>
      </c>
      <c r="F29" s="95" t="s">
        <v>1070</v>
      </c>
      <c r="G29" s="96">
        <v>0</v>
      </c>
      <c r="H29" s="96">
        <v>0</v>
      </c>
      <c r="I29" s="96">
        <v>0</v>
      </c>
      <c r="J29" s="96">
        <v>0</v>
      </c>
      <c r="K29" s="96">
        <v>3</v>
      </c>
      <c r="L29" s="96">
        <v>2</v>
      </c>
      <c r="M29" s="97">
        <f t="shared" si="0"/>
        <v>5</v>
      </c>
    </row>
    <row r="30" spans="1:13" ht="31" x14ac:dyDescent="0.3">
      <c r="A30" s="183"/>
      <c r="B30" s="183"/>
      <c r="C30" s="95" t="s">
        <v>1071</v>
      </c>
      <c r="D30" s="95" t="s">
        <v>799</v>
      </c>
      <c r="E30" s="95" t="s">
        <v>1034</v>
      </c>
      <c r="F30" s="95" t="s">
        <v>1072</v>
      </c>
      <c r="G30" s="96">
        <v>0</v>
      </c>
      <c r="H30" s="96">
        <v>0</v>
      </c>
      <c r="I30" s="96">
        <v>0</v>
      </c>
      <c r="J30" s="96">
        <v>0</v>
      </c>
      <c r="K30" s="96">
        <v>0</v>
      </c>
      <c r="L30" s="96">
        <v>0</v>
      </c>
      <c r="M30" s="97">
        <f t="shared" si="0"/>
        <v>0</v>
      </c>
    </row>
    <row r="31" spans="1:13" ht="15.5" x14ac:dyDescent="0.3">
      <c r="A31" s="183"/>
      <c r="B31" s="183"/>
      <c r="C31" s="95" t="s">
        <v>1073</v>
      </c>
      <c r="D31" s="95" t="s">
        <v>799</v>
      </c>
      <c r="E31" s="95" t="s">
        <v>1034</v>
      </c>
      <c r="F31" s="95" t="s">
        <v>1074</v>
      </c>
      <c r="G31" s="96">
        <v>0</v>
      </c>
      <c r="H31" s="96">
        <v>0</v>
      </c>
      <c r="I31" s="96">
        <v>0</v>
      </c>
      <c r="J31" s="96">
        <v>0</v>
      </c>
      <c r="K31" s="96">
        <v>33</v>
      </c>
      <c r="L31" s="96">
        <v>129</v>
      </c>
      <c r="M31" s="97">
        <f t="shared" si="0"/>
        <v>162</v>
      </c>
    </row>
    <row r="32" spans="1:13" ht="31" x14ac:dyDescent="0.3">
      <c r="A32" s="183"/>
      <c r="B32" s="183"/>
      <c r="C32" s="95" t="s">
        <v>1071</v>
      </c>
      <c r="D32" s="95" t="s">
        <v>799</v>
      </c>
      <c r="E32" s="95" t="s">
        <v>1034</v>
      </c>
      <c r="F32" s="95" t="s">
        <v>1075</v>
      </c>
      <c r="G32" s="96">
        <v>0</v>
      </c>
      <c r="H32" s="96">
        <v>0</v>
      </c>
      <c r="I32" s="96">
        <v>0</v>
      </c>
      <c r="J32" s="96">
        <v>0</v>
      </c>
      <c r="K32" s="96">
        <v>0</v>
      </c>
      <c r="L32" s="96">
        <v>0</v>
      </c>
      <c r="M32" s="97">
        <f t="shared" si="0"/>
        <v>0</v>
      </c>
    </row>
    <row r="33" spans="1:13" ht="15.5" x14ac:dyDescent="0.3">
      <c r="A33" s="183"/>
      <c r="B33" s="183"/>
      <c r="C33" s="95" t="s">
        <v>1076</v>
      </c>
      <c r="D33" s="95" t="s">
        <v>799</v>
      </c>
      <c r="E33" s="95" t="s">
        <v>1034</v>
      </c>
      <c r="F33" s="95" t="s">
        <v>1077</v>
      </c>
      <c r="G33" s="96">
        <v>0</v>
      </c>
      <c r="H33" s="96">
        <v>0</v>
      </c>
      <c r="I33" s="96">
        <v>0</v>
      </c>
      <c r="J33" s="96">
        <v>2</v>
      </c>
      <c r="K33" s="96">
        <v>198</v>
      </c>
      <c r="L33" s="96">
        <v>1494</v>
      </c>
      <c r="M33" s="97">
        <f t="shared" si="0"/>
        <v>1694</v>
      </c>
    </row>
    <row r="34" spans="1:13" ht="31" x14ac:dyDescent="0.3">
      <c r="A34" s="183"/>
      <c r="B34" s="183"/>
      <c r="C34" s="95" t="s">
        <v>1071</v>
      </c>
      <c r="D34" s="95" t="s">
        <v>799</v>
      </c>
      <c r="E34" s="95" t="s">
        <v>1034</v>
      </c>
      <c r="F34" s="95" t="s">
        <v>1078</v>
      </c>
      <c r="G34" s="96">
        <v>0</v>
      </c>
      <c r="H34" s="96">
        <v>0</v>
      </c>
      <c r="I34" s="96">
        <v>0</v>
      </c>
      <c r="J34" s="96">
        <v>0</v>
      </c>
      <c r="K34" s="96">
        <v>0</v>
      </c>
      <c r="L34" s="96">
        <v>9</v>
      </c>
      <c r="M34" s="97">
        <f t="shared" si="0"/>
        <v>9</v>
      </c>
    </row>
    <row r="35" spans="1:13" ht="15.5" x14ac:dyDescent="0.3">
      <c r="A35" s="183"/>
      <c r="B35" s="183"/>
      <c r="C35" s="95" t="s">
        <v>1079</v>
      </c>
      <c r="D35" s="95" t="s">
        <v>799</v>
      </c>
      <c r="E35" s="95" t="s">
        <v>1034</v>
      </c>
      <c r="F35" s="95" t="s">
        <v>1080</v>
      </c>
      <c r="G35" s="96">
        <v>0</v>
      </c>
      <c r="H35" s="96">
        <v>0</v>
      </c>
      <c r="I35" s="96">
        <v>0</v>
      </c>
      <c r="J35" s="96">
        <v>0</v>
      </c>
      <c r="K35" s="96">
        <v>83</v>
      </c>
      <c r="L35" s="96">
        <v>417</v>
      </c>
      <c r="M35" s="97">
        <f t="shared" si="0"/>
        <v>500</v>
      </c>
    </row>
    <row r="36" spans="1:13" ht="31" x14ac:dyDescent="0.3">
      <c r="A36" s="183"/>
      <c r="B36" s="183"/>
      <c r="C36" s="95" t="s">
        <v>1071</v>
      </c>
      <c r="D36" s="95" t="s">
        <v>799</v>
      </c>
      <c r="E36" s="95" t="s">
        <v>1034</v>
      </c>
      <c r="F36" s="95" t="s">
        <v>1081</v>
      </c>
      <c r="G36" s="96">
        <v>0</v>
      </c>
      <c r="H36" s="96">
        <v>0</v>
      </c>
      <c r="I36" s="96">
        <v>0</v>
      </c>
      <c r="J36" s="96">
        <v>0</v>
      </c>
      <c r="K36" s="96">
        <v>0</v>
      </c>
      <c r="L36" s="96">
        <v>2</v>
      </c>
      <c r="M36" s="97">
        <f t="shared" si="0"/>
        <v>2</v>
      </c>
    </row>
    <row r="37" spans="1:13" ht="15.5" x14ac:dyDescent="0.3">
      <c r="A37" s="183"/>
      <c r="B37" s="183"/>
      <c r="C37" s="95" t="s">
        <v>1082</v>
      </c>
      <c r="D37" s="95" t="s">
        <v>799</v>
      </c>
      <c r="E37" s="95" t="s">
        <v>1034</v>
      </c>
      <c r="F37" s="95" t="s">
        <v>1083</v>
      </c>
      <c r="G37" s="96">
        <v>0</v>
      </c>
      <c r="H37" s="96">
        <v>0</v>
      </c>
      <c r="I37" s="96">
        <v>0</v>
      </c>
      <c r="J37" s="96">
        <v>0</v>
      </c>
      <c r="K37" s="96">
        <v>0</v>
      </c>
      <c r="L37" s="96">
        <v>2</v>
      </c>
      <c r="M37" s="97">
        <f t="shared" si="0"/>
        <v>2</v>
      </c>
    </row>
    <row r="38" spans="1:13" ht="31" x14ac:dyDescent="0.3">
      <c r="A38" s="183"/>
      <c r="B38" s="183"/>
      <c r="C38" s="95" t="s">
        <v>1071</v>
      </c>
      <c r="D38" s="95" t="s">
        <v>799</v>
      </c>
      <c r="E38" s="95" t="s">
        <v>1034</v>
      </c>
      <c r="F38" s="95" t="s">
        <v>1084</v>
      </c>
      <c r="G38" s="96">
        <v>0</v>
      </c>
      <c r="H38" s="96">
        <v>0</v>
      </c>
      <c r="I38" s="96">
        <v>0</v>
      </c>
      <c r="J38" s="96">
        <v>0</v>
      </c>
      <c r="K38" s="96">
        <v>0</v>
      </c>
      <c r="L38" s="96">
        <v>0</v>
      </c>
      <c r="M38" s="97">
        <f t="shared" si="0"/>
        <v>0</v>
      </c>
    </row>
    <row r="39" spans="1:13" ht="15.5" x14ac:dyDescent="0.3">
      <c r="A39" s="183"/>
      <c r="B39" s="183"/>
      <c r="C39" s="95" t="s">
        <v>1085</v>
      </c>
      <c r="D39" s="95" t="s">
        <v>799</v>
      </c>
      <c r="E39" s="95" t="s">
        <v>1034</v>
      </c>
      <c r="F39" s="95" t="s">
        <v>1086</v>
      </c>
      <c r="G39" s="96">
        <v>0</v>
      </c>
      <c r="H39" s="96">
        <v>0</v>
      </c>
      <c r="I39" s="96">
        <v>0</v>
      </c>
      <c r="J39" s="96">
        <v>1</v>
      </c>
      <c r="K39" s="96">
        <v>80</v>
      </c>
      <c r="L39" s="96">
        <v>503</v>
      </c>
      <c r="M39" s="97">
        <f t="shared" si="0"/>
        <v>584</v>
      </c>
    </row>
    <row r="40" spans="1:13" ht="31" x14ac:dyDescent="0.3">
      <c r="A40" s="183"/>
      <c r="B40" s="183"/>
      <c r="C40" s="95" t="s">
        <v>1071</v>
      </c>
      <c r="D40" s="95" t="s">
        <v>799</v>
      </c>
      <c r="E40" s="95" t="s">
        <v>1034</v>
      </c>
      <c r="F40" s="95" t="s">
        <v>1087</v>
      </c>
      <c r="G40" s="96">
        <v>0</v>
      </c>
      <c r="H40" s="96">
        <v>0</v>
      </c>
      <c r="I40" s="96">
        <v>0</v>
      </c>
      <c r="J40" s="96">
        <v>0</v>
      </c>
      <c r="K40" s="96">
        <v>0</v>
      </c>
      <c r="L40" s="96">
        <v>0</v>
      </c>
      <c r="M40" s="97">
        <f t="shared" si="0"/>
        <v>0</v>
      </c>
    </row>
    <row r="41" spans="1:13" ht="15.5" x14ac:dyDescent="0.3">
      <c r="A41" s="183"/>
      <c r="B41" s="183"/>
      <c r="C41" s="95" t="s">
        <v>1088</v>
      </c>
      <c r="D41" s="95" t="s">
        <v>799</v>
      </c>
      <c r="E41" s="95" t="s">
        <v>1034</v>
      </c>
      <c r="F41" s="95" t="s">
        <v>1089</v>
      </c>
      <c r="G41" s="96">
        <v>0</v>
      </c>
      <c r="H41" s="96">
        <v>0</v>
      </c>
      <c r="I41" s="96">
        <v>0</v>
      </c>
      <c r="J41" s="96">
        <v>5</v>
      </c>
      <c r="K41" s="96">
        <v>934</v>
      </c>
      <c r="L41" s="96">
        <v>8511</v>
      </c>
      <c r="M41" s="97">
        <f t="shared" si="0"/>
        <v>9450</v>
      </c>
    </row>
    <row r="42" spans="1:13" ht="31" x14ac:dyDescent="0.3">
      <c r="A42" s="183"/>
      <c r="B42" s="183"/>
      <c r="C42" s="95" t="s">
        <v>1071</v>
      </c>
      <c r="D42" s="95" t="s">
        <v>799</v>
      </c>
      <c r="E42" s="95" t="s">
        <v>1034</v>
      </c>
      <c r="F42" s="95" t="s">
        <v>1090</v>
      </c>
      <c r="G42" s="96">
        <v>0</v>
      </c>
      <c r="H42" s="96">
        <v>0</v>
      </c>
      <c r="I42" s="96">
        <v>0</v>
      </c>
      <c r="J42" s="96">
        <v>0</v>
      </c>
      <c r="K42" s="96">
        <v>0</v>
      </c>
      <c r="L42" s="96">
        <v>9</v>
      </c>
      <c r="M42" s="97">
        <f t="shared" si="0"/>
        <v>9</v>
      </c>
    </row>
    <row r="43" spans="1:13" ht="15.5" x14ac:dyDescent="0.3">
      <c r="A43" s="183"/>
      <c r="B43" s="183"/>
      <c r="C43" s="95" t="s">
        <v>1091</v>
      </c>
      <c r="D43" s="95" t="s">
        <v>799</v>
      </c>
      <c r="E43" s="95" t="s">
        <v>1034</v>
      </c>
      <c r="F43" s="95" t="s">
        <v>1092</v>
      </c>
      <c r="G43" s="96">
        <v>0</v>
      </c>
      <c r="H43" s="96">
        <v>0</v>
      </c>
      <c r="I43" s="96">
        <v>0</v>
      </c>
      <c r="J43" s="96">
        <v>0</v>
      </c>
      <c r="K43" s="96">
        <v>245</v>
      </c>
      <c r="L43" s="96">
        <v>3079</v>
      </c>
      <c r="M43" s="97">
        <f t="shared" si="0"/>
        <v>3324</v>
      </c>
    </row>
    <row r="44" spans="1:13" ht="31" x14ac:dyDescent="0.3">
      <c r="A44" s="183"/>
      <c r="B44" s="183"/>
      <c r="C44" s="95" t="s">
        <v>1071</v>
      </c>
      <c r="D44" s="95" t="s">
        <v>799</v>
      </c>
      <c r="E44" s="95" t="s">
        <v>1034</v>
      </c>
      <c r="F44" s="95" t="s">
        <v>1093</v>
      </c>
      <c r="G44" s="96">
        <v>0</v>
      </c>
      <c r="H44" s="96">
        <v>0</v>
      </c>
      <c r="I44" s="96">
        <v>0</v>
      </c>
      <c r="J44" s="96">
        <v>0</v>
      </c>
      <c r="K44" s="96">
        <v>0</v>
      </c>
      <c r="L44" s="96">
        <v>1</v>
      </c>
      <c r="M44" s="97">
        <f t="shared" si="0"/>
        <v>1</v>
      </c>
    </row>
    <row r="45" spans="1:13" ht="15.5" x14ac:dyDescent="0.3">
      <c r="A45" s="183"/>
      <c r="B45" s="183"/>
      <c r="C45" s="95" t="s">
        <v>1094</v>
      </c>
      <c r="D45" s="95" t="s">
        <v>799</v>
      </c>
      <c r="E45" s="95" t="s">
        <v>1034</v>
      </c>
      <c r="F45" s="95"/>
      <c r="G45" s="96">
        <v>0</v>
      </c>
      <c r="H45" s="96">
        <v>0</v>
      </c>
      <c r="I45" s="96">
        <v>0</v>
      </c>
      <c r="J45" s="96">
        <v>0</v>
      </c>
      <c r="K45" s="96">
        <v>0</v>
      </c>
      <c r="L45" s="96">
        <v>0</v>
      </c>
      <c r="M45" s="97">
        <f t="shared" si="0"/>
        <v>0</v>
      </c>
    </row>
    <row r="46" spans="1:13" ht="31" x14ac:dyDescent="0.3">
      <c r="A46" s="183"/>
      <c r="B46" s="183"/>
      <c r="C46" s="95" t="s">
        <v>1071</v>
      </c>
      <c r="D46" s="95" t="s">
        <v>799</v>
      </c>
      <c r="E46" s="95" t="s">
        <v>1034</v>
      </c>
      <c r="F46" s="95"/>
      <c r="G46" s="96">
        <v>0</v>
      </c>
      <c r="H46" s="96">
        <v>0</v>
      </c>
      <c r="I46" s="96">
        <v>0</v>
      </c>
      <c r="J46" s="96">
        <v>0</v>
      </c>
      <c r="K46" s="96">
        <v>0</v>
      </c>
      <c r="L46" s="96">
        <v>0</v>
      </c>
      <c r="M46" s="97">
        <f t="shared" si="0"/>
        <v>0</v>
      </c>
    </row>
    <row r="47" spans="1:13" ht="15.5" x14ac:dyDescent="0.3">
      <c r="A47" s="183"/>
      <c r="B47" s="183"/>
      <c r="C47" s="95" t="s">
        <v>1095</v>
      </c>
      <c r="D47" s="95" t="s">
        <v>799</v>
      </c>
      <c r="E47" s="95" t="s">
        <v>1034</v>
      </c>
      <c r="F47" s="95"/>
      <c r="G47" s="96">
        <v>0</v>
      </c>
      <c r="H47" s="96">
        <v>0</v>
      </c>
      <c r="I47" s="96">
        <v>0</v>
      </c>
      <c r="J47" s="96">
        <v>0</v>
      </c>
      <c r="K47" s="96">
        <v>0</v>
      </c>
      <c r="L47" s="96">
        <v>0</v>
      </c>
      <c r="M47" s="97">
        <f t="shared" si="0"/>
        <v>0</v>
      </c>
    </row>
    <row r="48" spans="1:13" ht="31" x14ac:dyDescent="0.3">
      <c r="A48" s="183"/>
      <c r="B48" s="183"/>
      <c r="C48" s="95" t="s">
        <v>1071</v>
      </c>
      <c r="D48" s="95" t="s">
        <v>799</v>
      </c>
      <c r="E48" s="95" t="s">
        <v>1034</v>
      </c>
      <c r="F48" s="95"/>
      <c r="G48" s="96">
        <v>0</v>
      </c>
      <c r="H48" s="96">
        <v>0</v>
      </c>
      <c r="I48" s="96">
        <v>0</v>
      </c>
      <c r="J48" s="96">
        <v>0</v>
      </c>
      <c r="K48" s="96">
        <v>0</v>
      </c>
      <c r="L48" s="96">
        <v>0</v>
      </c>
      <c r="M48" s="97">
        <f t="shared" si="0"/>
        <v>0</v>
      </c>
    </row>
    <row r="49" spans="1:13" ht="15.5" x14ac:dyDescent="0.3">
      <c r="A49" s="183"/>
      <c r="B49" s="183"/>
      <c r="C49" s="95" t="s">
        <v>1096</v>
      </c>
      <c r="D49" s="95" t="s">
        <v>799</v>
      </c>
      <c r="E49" s="95" t="s">
        <v>1034</v>
      </c>
      <c r="F49" s="95"/>
      <c r="G49" s="96">
        <v>0</v>
      </c>
      <c r="H49" s="96">
        <v>0</v>
      </c>
      <c r="I49" s="96">
        <v>0</v>
      </c>
      <c r="J49" s="96">
        <v>0</v>
      </c>
      <c r="K49" s="96">
        <v>0</v>
      </c>
      <c r="L49" s="96">
        <v>0</v>
      </c>
      <c r="M49" s="97">
        <f t="shared" si="0"/>
        <v>0</v>
      </c>
    </row>
    <row r="50" spans="1:13" ht="31" x14ac:dyDescent="0.3">
      <c r="A50" s="183"/>
      <c r="B50" s="183"/>
      <c r="C50" s="95" t="s">
        <v>1071</v>
      </c>
      <c r="D50" s="95" t="s">
        <v>799</v>
      </c>
      <c r="E50" s="95" t="s">
        <v>1034</v>
      </c>
      <c r="F50" s="95"/>
      <c r="G50" s="96">
        <v>0</v>
      </c>
      <c r="H50" s="96">
        <v>0</v>
      </c>
      <c r="I50" s="96">
        <v>0</v>
      </c>
      <c r="J50" s="96">
        <v>0</v>
      </c>
      <c r="K50" s="96">
        <v>0</v>
      </c>
      <c r="L50" s="96">
        <v>0</v>
      </c>
      <c r="M50" s="97">
        <f t="shared" si="0"/>
        <v>0</v>
      </c>
    </row>
    <row r="51" spans="1:13" ht="15.5" x14ac:dyDescent="0.3">
      <c r="A51" s="183"/>
      <c r="B51" s="183"/>
      <c r="C51" s="95" t="s">
        <v>1097</v>
      </c>
      <c r="D51" s="95" t="s">
        <v>799</v>
      </c>
      <c r="E51" s="95" t="s">
        <v>1034</v>
      </c>
      <c r="F51" s="95"/>
      <c r="G51" s="96">
        <v>0</v>
      </c>
      <c r="H51" s="96">
        <v>0</v>
      </c>
      <c r="I51" s="96">
        <v>0</v>
      </c>
      <c r="J51" s="96">
        <v>0</v>
      </c>
      <c r="K51" s="96">
        <v>0</v>
      </c>
      <c r="L51" s="96">
        <v>0</v>
      </c>
      <c r="M51" s="97">
        <f t="shared" si="0"/>
        <v>0</v>
      </c>
    </row>
    <row r="52" spans="1:13" ht="31" x14ac:dyDescent="0.3">
      <c r="A52" s="183"/>
      <c r="B52" s="183"/>
      <c r="C52" s="95" t="s">
        <v>1071</v>
      </c>
      <c r="D52" s="95" t="s">
        <v>799</v>
      </c>
      <c r="E52" s="95" t="s">
        <v>1034</v>
      </c>
      <c r="F52" s="95"/>
      <c r="G52" s="96">
        <v>0</v>
      </c>
      <c r="H52" s="96">
        <v>0</v>
      </c>
      <c r="I52" s="96">
        <v>0</v>
      </c>
      <c r="J52" s="96">
        <v>0</v>
      </c>
      <c r="K52" s="96">
        <v>0</v>
      </c>
      <c r="L52" s="96">
        <v>0</v>
      </c>
      <c r="M52" s="97">
        <f t="shared" si="0"/>
        <v>0</v>
      </c>
    </row>
    <row r="53" spans="1:13" ht="15.5" x14ac:dyDescent="0.3">
      <c r="A53" s="183" t="s">
        <v>1098</v>
      </c>
      <c r="B53" s="183" t="s">
        <v>1099</v>
      </c>
      <c r="C53" s="95" t="s">
        <v>1069</v>
      </c>
      <c r="D53" s="95" t="s">
        <v>799</v>
      </c>
      <c r="E53" s="95" t="s">
        <v>1034</v>
      </c>
      <c r="F53" s="95"/>
      <c r="G53" s="96">
        <v>0</v>
      </c>
      <c r="H53" s="96">
        <v>0</v>
      </c>
      <c r="I53" s="96">
        <v>0</v>
      </c>
      <c r="J53" s="96">
        <v>0</v>
      </c>
      <c r="K53" s="96">
        <v>3</v>
      </c>
      <c r="L53" s="96">
        <v>0</v>
      </c>
      <c r="M53" s="97">
        <f t="shared" si="0"/>
        <v>3</v>
      </c>
    </row>
    <row r="54" spans="1:13" ht="15.5" x14ac:dyDescent="0.3">
      <c r="A54" s="183"/>
      <c r="B54" s="183"/>
      <c r="C54" s="95" t="s">
        <v>1073</v>
      </c>
      <c r="D54" s="95" t="s">
        <v>799</v>
      </c>
      <c r="E54" s="95" t="s">
        <v>1034</v>
      </c>
      <c r="F54" s="95"/>
      <c r="G54" s="96">
        <v>0</v>
      </c>
      <c r="H54" s="96">
        <v>0</v>
      </c>
      <c r="I54" s="96">
        <v>0</v>
      </c>
      <c r="J54" s="96">
        <v>0</v>
      </c>
      <c r="K54" s="96">
        <v>11</v>
      </c>
      <c r="L54" s="96">
        <v>0</v>
      </c>
      <c r="M54" s="97">
        <f t="shared" si="0"/>
        <v>11</v>
      </c>
    </row>
    <row r="55" spans="1:13" ht="15.5" x14ac:dyDescent="0.3">
      <c r="A55" s="183"/>
      <c r="B55" s="183"/>
      <c r="C55" s="95" t="s">
        <v>1076</v>
      </c>
      <c r="D55" s="95" t="s">
        <v>799</v>
      </c>
      <c r="E55" s="95" t="s">
        <v>1034</v>
      </c>
      <c r="F55" s="95"/>
      <c r="G55" s="96">
        <v>0</v>
      </c>
      <c r="H55" s="96">
        <v>0</v>
      </c>
      <c r="I55" s="96">
        <v>0</v>
      </c>
      <c r="J55" s="96">
        <v>0</v>
      </c>
      <c r="K55" s="96">
        <v>51</v>
      </c>
      <c r="L55" s="96">
        <v>0</v>
      </c>
      <c r="M55" s="97">
        <f t="shared" si="0"/>
        <v>51</v>
      </c>
    </row>
    <row r="56" spans="1:13" ht="15.5" x14ac:dyDescent="0.3">
      <c r="A56" s="183"/>
      <c r="B56" s="183"/>
      <c r="C56" s="95" t="s">
        <v>1100</v>
      </c>
      <c r="D56" s="95" t="s">
        <v>799</v>
      </c>
      <c r="E56" s="95" t="s">
        <v>1034</v>
      </c>
      <c r="F56" s="95"/>
      <c r="G56" s="96">
        <v>0</v>
      </c>
      <c r="H56" s="96">
        <v>0</v>
      </c>
      <c r="I56" s="96">
        <v>0</v>
      </c>
      <c r="J56" s="96">
        <v>0</v>
      </c>
      <c r="K56" s="96">
        <v>46</v>
      </c>
      <c r="L56" s="96">
        <v>0</v>
      </c>
      <c r="M56" s="97">
        <f t="shared" si="0"/>
        <v>46</v>
      </c>
    </row>
    <row r="57" spans="1:13" ht="15.5" x14ac:dyDescent="0.3">
      <c r="A57" s="183"/>
      <c r="B57" s="183"/>
      <c r="C57" s="95" t="s">
        <v>1082</v>
      </c>
      <c r="D57" s="95" t="s">
        <v>799</v>
      </c>
      <c r="E57" s="95" t="s">
        <v>1034</v>
      </c>
      <c r="F57" s="95"/>
      <c r="G57" s="96">
        <v>0</v>
      </c>
      <c r="H57" s="96">
        <v>0</v>
      </c>
      <c r="I57" s="96">
        <v>0</v>
      </c>
      <c r="J57" s="96">
        <v>0</v>
      </c>
      <c r="K57" s="96">
        <v>0</v>
      </c>
      <c r="L57" s="96">
        <v>0</v>
      </c>
      <c r="M57" s="97">
        <f t="shared" si="0"/>
        <v>0</v>
      </c>
    </row>
    <row r="58" spans="1:13" ht="15.5" x14ac:dyDescent="0.3">
      <c r="A58" s="183"/>
      <c r="B58" s="183"/>
      <c r="C58" s="95" t="s">
        <v>1085</v>
      </c>
      <c r="D58" s="95" t="s">
        <v>799</v>
      </c>
      <c r="E58" s="95" t="s">
        <v>1034</v>
      </c>
      <c r="F58" s="95"/>
      <c r="G58" s="96">
        <v>0</v>
      </c>
      <c r="H58" s="96">
        <v>0</v>
      </c>
      <c r="I58" s="96">
        <v>0</v>
      </c>
      <c r="J58" s="96">
        <v>0</v>
      </c>
      <c r="K58" s="96">
        <v>27</v>
      </c>
      <c r="L58" s="96">
        <v>0</v>
      </c>
      <c r="M58" s="97">
        <f t="shared" si="0"/>
        <v>27</v>
      </c>
    </row>
    <row r="59" spans="1:13" ht="15.5" x14ac:dyDescent="0.3">
      <c r="A59" s="183"/>
      <c r="B59" s="183"/>
      <c r="C59" s="95" t="s">
        <v>1088</v>
      </c>
      <c r="D59" s="95" t="s">
        <v>799</v>
      </c>
      <c r="E59" s="95" t="s">
        <v>1034</v>
      </c>
      <c r="F59" s="95"/>
      <c r="G59" s="96">
        <v>0</v>
      </c>
      <c r="H59" s="96">
        <v>0</v>
      </c>
      <c r="I59" s="96">
        <v>0</v>
      </c>
      <c r="J59" s="96">
        <v>0</v>
      </c>
      <c r="K59" s="96">
        <v>145</v>
      </c>
      <c r="L59" s="96">
        <v>0</v>
      </c>
      <c r="M59" s="97">
        <f t="shared" si="0"/>
        <v>145</v>
      </c>
    </row>
    <row r="60" spans="1:13" ht="15.5" x14ac:dyDescent="0.3">
      <c r="A60" s="183"/>
      <c r="B60" s="183"/>
      <c r="C60" s="95" t="s">
        <v>1101</v>
      </c>
      <c r="D60" s="95" t="s">
        <v>799</v>
      </c>
      <c r="E60" s="95" t="s">
        <v>1034</v>
      </c>
      <c r="F60" s="95"/>
      <c r="G60" s="96">
        <v>0</v>
      </c>
      <c r="H60" s="96">
        <v>0</v>
      </c>
      <c r="I60" s="96">
        <v>0</v>
      </c>
      <c r="J60" s="96">
        <v>0</v>
      </c>
      <c r="K60" s="96">
        <v>65</v>
      </c>
      <c r="L60" s="96">
        <v>0</v>
      </c>
      <c r="M60" s="97">
        <f t="shared" si="0"/>
        <v>65</v>
      </c>
    </row>
    <row r="61" spans="1:13" ht="15.5" x14ac:dyDescent="0.3">
      <c r="A61" s="183"/>
      <c r="B61" s="183"/>
      <c r="C61" s="95" t="s">
        <v>1094</v>
      </c>
      <c r="D61" s="95" t="s">
        <v>799</v>
      </c>
      <c r="E61" s="95" t="s">
        <v>1034</v>
      </c>
      <c r="F61" s="95"/>
      <c r="G61" s="96">
        <v>0</v>
      </c>
      <c r="H61" s="96">
        <v>0</v>
      </c>
      <c r="I61" s="96">
        <v>0</v>
      </c>
      <c r="J61" s="96">
        <v>0</v>
      </c>
      <c r="K61" s="96">
        <v>0</v>
      </c>
      <c r="L61" s="96">
        <v>0</v>
      </c>
      <c r="M61" s="97">
        <f t="shared" si="0"/>
        <v>0</v>
      </c>
    </row>
    <row r="62" spans="1:13" ht="15.5" x14ac:dyDescent="0.3">
      <c r="A62" s="183"/>
      <c r="B62" s="183"/>
      <c r="C62" s="95" t="s">
        <v>1095</v>
      </c>
      <c r="D62" s="95" t="s">
        <v>799</v>
      </c>
      <c r="E62" s="95" t="s">
        <v>1034</v>
      </c>
      <c r="F62" s="95"/>
      <c r="G62" s="96">
        <v>0</v>
      </c>
      <c r="H62" s="96">
        <v>0</v>
      </c>
      <c r="I62" s="96">
        <v>0</v>
      </c>
      <c r="J62" s="96">
        <v>0</v>
      </c>
      <c r="K62" s="96">
        <v>0</v>
      </c>
      <c r="L62" s="96">
        <v>0</v>
      </c>
      <c r="M62" s="97">
        <f t="shared" si="0"/>
        <v>0</v>
      </c>
    </row>
    <row r="63" spans="1:13" ht="15.5" x14ac:dyDescent="0.3">
      <c r="A63" s="183"/>
      <c r="B63" s="183"/>
      <c r="C63" s="95" t="s">
        <v>1096</v>
      </c>
      <c r="D63" s="95" t="s">
        <v>799</v>
      </c>
      <c r="E63" s="95" t="s">
        <v>1034</v>
      </c>
      <c r="F63" s="95"/>
      <c r="G63" s="96">
        <v>0</v>
      </c>
      <c r="H63" s="96">
        <v>0</v>
      </c>
      <c r="I63" s="96">
        <v>0</v>
      </c>
      <c r="J63" s="96">
        <v>0</v>
      </c>
      <c r="K63" s="96">
        <v>0</v>
      </c>
      <c r="L63" s="96">
        <v>0</v>
      </c>
      <c r="M63" s="97">
        <f t="shared" si="0"/>
        <v>0</v>
      </c>
    </row>
    <row r="64" spans="1:13" ht="15.5" x14ac:dyDescent="0.3">
      <c r="A64" s="183"/>
      <c r="B64" s="183"/>
      <c r="C64" s="95" t="s">
        <v>1102</v>
      </c>
      <c r="D64" s="95" t="s">
        <v>799</v>
      </c>
      <c r="E64" s="95" t="s">
        <v>1034</v>
      </c>
      <c r="F64" s="95"/>
      <c r="G64" s="96">
        <v>0</v>
      </c>
      <c r="H64" s="96">
        <v>0</v>
      </c>
      <c r="I64" s="96">
        <v>0</v>
      </c>
      <c r="J64" s="96">
        <v>0</v>
      </c>
      <c r="K64" s="96">
        <v>0</v>
      </c>
      <c r="L64" s="96">
        <v>0</v>
      </c>
      <c r="M64" s="97">
        <f t="shared" si="0"/>
        <v>0</v>
      </c>
    </row>
    <row r="65" spans="1:13" ht="31" x14ac:dyDescent="0.3">
      <c r="A65" s="95" t="s">
        <v>1103</v>
      </c>
      <c r="B65" s="95" t="s">
        <v>1104</v>
      </c>
      <c r="C65" s="95" t="s">
        <v>799</v>
      </c>
      <c r="D65" s="95" t="s">
        <v>799</v>
      </c>
      <c r="E65" s="95" t="s">
        <v>1105</v>
      </c>
      <c r="F65" s="95" t="s">
        <v>1106</v>
      </c>
      <c r="G65" s="96">
        <v>0</v>
      </c>
      <c r="H65" s="96">
        <v>0</v>
      </c>
      <c r="I65" s="96">
        <v>239</v>
      </c>
      <c r="J65" s="96">
        <v>0</v>
      </c>
      <c r="K65" s="96">
        <v>0</v>
      </c>
      <c r="L65" s="96">
        <v>0</v>
      </c>
      <c r="M65" s="97">
        <f t="shared" si="0"/>
        <v>239</v>
      </c>
    </row>
    <row r="66" spans="1:13" ht="31" x14ac:dyDescent="0.3">
      <c r="A66" s="95" t="s">
        <v>1107</v>
      </c>
      <c r="B66" s="95" t="s">
        <v>1108</v>
      </c>
      <c r="C66" s="95" t="s">
        <v>799</v>
      </c>
      <c r="D66" s="95" t="s">
        <v>799</v>
      </c>
      <c r="E66" s="95" t="s">
        <v>1034</v>
      </c>
      <c r="F66" s="95"/>
      <c r="G66" s="96">
        <v>0</v>
      </c>
      <c r="H66" s="96">
        <v>0</v>
      </c>
      <c r="I66" s="96">
        <v>0</v>
      </c>
      <c r="J66" s="96">
        <v>0</v>
      </c>
      <c r="K66" s="96">
        <v>0</v>
      </c>
      <c r="L66" s="96">
        <v>0</v>
      </c>
      <c r="M66" s="97">
        <f t="shared" si="0"/>
        <v>0</v>
      </c>
    </row>
    <row r="67" spans="1:13" ht="15.5" x14ac:dyDescent="0.3">
      <c r="A67" s="183" t="s">
        <v>1109</v>
      </c>
      <c r="B67" s="183" t="s">
        <v>1110</v>
      </c>
      <c r="C67" s="95" t="s">
        <v>1111</v>
      </c>
      <c r="D67" s="95" t="s">
        <v>799</v>
      </c>
      <c r="E67" s="95" t="s">
        <v>1034</v>
      </c>
      <c r="F67" s="95" t="s">
        <v>1112</v>
      </c>
      <c r="G67" s="96">
        <v>0</v>
      </c>
      <c r="H67" s="96">
        <v>0</v>
      </c>
      <c r="I67" s="96">
        <v>0</v>
      </c>
      <c r="J67" s="96">
        <v>0</v>
      </c>
      <c r="K67" s="96">
        <v>27</v>
      </c>
      <c r="L67" s="96">
        <v>0</v>
      </c>
      <c r="M67" s="97">
        <f t="shared" si="0"/>
        <v>27</v>
      </c>
    </row>
    <row r="68" spans="1:13" ht="15.5" x14ac:dyDescent="0.3">
      <c r="A68" s="183"/>
      <c r="B68" s="183"/>
      <c r="C68" s="95" t="s">
        <v>1058</v>
      </c>
      <c r="D68" s="95" t="s">
        <v>799</v>
      </c>
      <c r="E68" s="95" t="s">
        <v>1034</v>
      </c>
      <c r="F68" s="95" t="s">
        <v>1113</v>
      </c>
      <c r="G68" s="96">
        <v>0</v>
      </c>
      <c r="H68" s="96">
        <v>0</v>
      </c>
      <c r="I68" s="96">
        <v>0</v>
      </c>
      <c r="J68" s="96">
        <v>0</v>
      </c>
      <c r="K68" s="96">
        <v>46</v>
      </c>
      <c r="L68" s="96">
        <v>0</v>
      </c>
      <c r="M68" s="97">
        <f t="shared" si="0"/>
        <v>46</v>
      </c>
    </row>
    <row r="69" spans="1:13" ht="15.5" x14ac:dyDescent="0.3">
      <c r="A69" s="183"/>
      <c r="B69" s="183"/>
      <c r="C69" s="95" t="s">
        <v>1061</v>
      </c>
      <c r="D69" s="95" t="s">
        <v>799</v>
      </c>
      <c r="E69" s="95" t="s">
        <v>1034</v>
      </c>
      <c r="F69" s="95"/>
      <c r="G69" s="96">
        <v>0</v>
      </c>
      <c r="H69" s="96">
        <v>0</v>
      </c>
      <c r="I69" s="96">
        <v>0</v>
      </c>
      <c r="J69" s="96">
        <v>0</v>
      </c>
      <c r="K69" s="96">
        <v>0</v>
      </c>
      <c r="L69" s="96">
        <v>0</v>
      </c>
      <c r="M69" s="97">
        <f t="shared" si="0"/>
        <v>0</v>
      </c>
    </row>
    <row r="70" spans="1:13" x14ac:dyDescent="0.3">
      <c r="A70" s="184" t="s">
        <v>1114</v>
      </c>
      <c r="B70" s="184"/>
      <c r="C70" s="184"/>
      <c r="D70" s="184"/>
      <c r="E70" s="184"/>
      <c r="F70" s="184"/>
      <c r="G70" s="184"/>
      <c r="H70" s="184"/>
      <c r="I70" s="184"/>
      <c r="J70" s="184"/>
      <c r="K70" s="184"/>
      <c r="L70" s="184"/>
      <c r="M70" s="184"/>
    </row>
    <row r="71" spans="1:13" x14ac:dyDescent="0.3">
      <c r="B71" s="98"/>
      <c r="C71" s="98"/>
      <c r="D71" s="98"/>
    </row>
    <row r="72" spans="1:13" ht="20.5" x14ac:dyDescent="0.45">
      <c r="A72" s="99"/>
      <c r="B72" s="98"/>
      <c r="C72" s="100"/>
      <c r="D72" s="98"/>
      <c r="M72" s="101"/>
    </row>
    <row r="73" spans="1:13" ht="18" x14ac:dyDescent="0.3">
      <c r="A73" s="99"/>
      <c r="B73" s="98"/>
      <c r="C73" s="98"/>
      <c r="D73" s="98"/>
    </row>
    <row r="74" spans="1:13" x14ac:dyDescent="0.3">
      <c r="A74" s="87"/>
      <c r="B74" s="98"/>
      <c r="C74" s="98"/>
      <c r="D74" s="98"/>
    </row>
    <row r="75" spans="1:13" ht="14.5" x14ac:dyDescent="0.35">
      <c r="A75" s="10"/>
      <c r="B75" s="98"/>
      <c r="C75" s="98"/>
      <c r="D75" s="98"/>
    </row>
    <row r="76" spans="1:13" x14ac:dyDescent="0.3">
      <c r="B76" s="98"/>
      <c r="C76" s="98"/>
      <c r="D76" s="98"/>
    </row>
    <row r="77" spans="1:13" x14ac:dyDescent="0.3">
      <c r="B77" s="98"/>
      <c r="C77" s="98"/>
      <c r="D77" s="98"/>
    </row>
    <row r="78" spans="1:13" x14ac:dyDescent="0.3">
      <c r="B78" s="98"/>
      <c r="C78" s="98"/>
      <c r="D78" s="98"/>
    </row>
    <row r="79" spans="1:13" x14ac:dyDescent="0.3">
      <c r="B79" s="98"/>
      <c r="C79" s="98"/>
      <c r="D79" s="98"/>
    </row>
    <row r="80" spans="1:13" x14ac:dyDescent="0.3">
      <c r="B80" s="98"/>
      <c r="C80" s="98"/>
      <c r="D80" s="98"/>
    </row>
    <row r="81" spans="2:4" x14ac:dyDescent="0.3">
      <c r="B81" s="98"/>
      <c r="C81" s="98"/>
      <c r="D81" s="98"/>
    </row>
    <row r="82" spans="2:4" x14ac:dyDescent="0.3">
      <c r="B82" s="98"/>
      <c r="C82" s="98"/>
      <c r="D82" s="98"/>
    </row>
    <row r="83" spans="2:4" x14ac:dyDescent="0.3">
      <c r="B83" s="98"/>
      <c r="C83" s="98"/>
      <c r="D83" s="98"/>
    </row>
    <row r="84" spans="2:4" x14ac:dyDescent="0.3">
      <c r="B84" s="98"/>
      <c r="C84" s="98"/>
      <c r="D84" s="98"/>
    </row>
    <row r="85" spans="2:4" x14ac:dyDescent="0.3">
      <c r="B85" s="98"/>
      <c r="C85" s="98"/>
      <c r="D85" s="98"/>
    </row>
    <row r="86" spans="2:4" x14ac:dyDescent="0.3">
      <c r="B86" s="98"/>
      <c r="C86" s="98"/>
      <c r="D86" s="98"/>
    </row>
    <row r="87" spans="2:4" x14ac:dyDescent="0.3">
      <c r="B87" s="98"/>
      <c r="C87" s="98"/>
      <c r="D87" s="98"/>
    </row>
    <row r="88" spans="2:4" x14ac:dyDescent="0.3">
      <c r="B88" s="98"/>
      <c r="C88" s="98"/>
      <c r="D88" s="98"/>
    </row>
    <row r="89" spans="2:4" x14ac:dyDescent="0.3">
      <c r="B89" s="98"/>
      <c r="C89" s="98"/>
      <c r="D89" s="98"/>
    </row>
    <row r="90" spans="2:4" x14ac:dyDescent="0.3">
      <c r="B90" s="98"/>
      <c r="C90" s="98"/>
      <c r="D90" s="98"/>
    </row>
    <row r="91" spans="2:4" x14ac:dyDescent="0.3">
      <c r="B91" s="98"/>
      <c r="C91" s="98"/>
      <c r="D91" s="98"/>
    </row>
    <row r="92" spans="2:4" x14ac:dyDescent="0.3">
      <c r="B92" s="98"/>
      <c r="C92" s="98"/>
      <c r="D92" s="98"/>
    </row>
    <row r="93" spans="2:4" x14ac:dyDescent="0.3">
      <c r="B93" s="98"/>
      <c r="C93" s="98"/>
      <c r="D93" s="98"/>
    </row>
    <row r="94" spans="2:4" x14ac:dyDescent="0.3">
      <c r="B94" s="98"/>
      <c r="C94" s="98"/>
      <c r="D94" s="98"/>
    </row>
    <row r="95" spans="2:4" x14ac:dyDescent="0.3">
      <c r="B95" s="98"/>
      <c r="C95" s="98"/>
      <c r="D95" s="98"/>
    </row>
    <row r="96" spans="2:4" x14ac:dyDescent="0.3">
      <c r="B96" s="98"/>
      <c r="C96" s="98"/>
      <c r="D96" s="98"/>
    </row>
    <row r="97" spans="2:4" x14ac:dyDescent="0.3">
      <c r="B97" s="98"/>
      <c r="C97" s="98"/>
      <c r="D97" s="98"/>
    </row>
    <row r="98" spans="2:4" x14ac:dyDescent="0.3">
      <c r="B98" s="98"/>
      <c r="C98" s="98"/>
      <c r="D98" s="98"/>
    </row>
    <row r="99" spans="2:4" x14ac:dyDescent="0.3">
      <c r="B99" s="98"/>
      <c r="C99" s="98"/>
      <c r="D99" s="98"/>
    </row>
  </sheetData>
  <autoFilter ref="A7:M7" xr:uid="{EF58D6EF-7C51-4751-B4ED-9B0BA89FA542}"/>
  <mergeCells count="27">
    <mergeCell ref="A70:M70"/>
    <mergeCell ref="A29:A52"/>
    <mergeCell ref="B29:B52"/>
    <mergeCell ref="A53:A64"/>
    <mergeCell ref="B53:B64"/>
    <mergeCell ref="A67:A69"/>
    <mergeCell ref="B67:B69"/>
    <mergeCell ref="C16:C18"/>
    <mergeCell ref="C19:C21"/>
    <mergeCell ref="A23:A25"/>
    <mergeCell ref="B23:B25"/>
    <mergeCell ref="A26:A28"/>
    <mergeCell ref="B26:B28"/>
    <mergeCell ref="A9:A10"/>
    <mergeCell ref="B9:B10"/>
    <mergeCell ref="A11:A13"/>
    <mergeCell ref="B11:B13"/>
    <mergeCell ref="A16:A21"/>
    <mergeCell ref="B16:B21"/>
    <mergeCell ref="I1:M1"/>
    <mergeCell ref="A3:M3"/>
    <mergeCell ref="A5:A6"/>
    <mergeCell ref="B5:B6"/>
    <mergeCell ref="C5:C6"/>
    <mergeCell ref="D5:D6"/>
    <mergeCell ref="E5:E6"/>
    <mergeCell ref="G5:M5"/>
  </mergeCells>
  <printOptions horizontalCentered="1"/>
  <pageMargins left="0.25" right="0.25" top="0.75" bottom="0.75" header="0.3" footer="0.3"/>
  <pageSetup paperSize="9" scale="45" fitToHeight="0" orientation="landscape" horizontalDpi="90" verticalDpi="90" r:id="rId1"/>
  <headerFooter>
    <oddFooter>Page &amp;P&amp;R&amp;A</oddFooter>
  </headerFooter>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AF atskaites p., mērķi</vt:lpstr>
      <vt:lpstr>Uzraudzības rādītāji</vt:lpstr>
      <vt:lpstr>AF citi fin. avoti</vt:lpstr>
      <vt:lpstr>AF kopējie rādītāji</vt:lpstr>
      <vt:lpstr>'AF citi fin. avoti'!Print_Titles</vt:lpstr>
      <vt:lpstr>'AF kopējie rādītāji'!Print_Titles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Ints Pelnis</dc:creator>
  <cp:lastModifiedBy>Aina Greiškāne</cp:lastModifiedBy>
  <dcterms:created xsi:type="dcterms:W3CDTF">2024-07-29T12:13:58Z</dcterms:created>
  <dcterms:modified xsi:type="dcterms:W3CDTF">2024-10-15T13:21:50Z</dcterms:modified>
</cp:coreProperties>
</file>