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4_maijs_2016_iesniedzams MK līdz 31.05.2016\Publ_esfondi.lv\"/>
    </mc:Choice>
  </mc:AlternateContent>
  <bookViews>
    <workbookView xWindow="0" yWindow="0" windowWidth="20580" windowHeight="11640" tabRatio="734" firstSheet="1" activeTab="2"/>
  </bookViews>
  <sheets>
    <sheet name="DPP" sheetId="23" state="hidden" r:id="rId1"/>
    <sheet name="MKN neizpilde" sheetId="25" r:id="rId2"/>
    <sheet name="pārsniedz 2 mēn VSS" sheetId="26" r:id="rId3"/>
    <sheet name="pa gadiem aktuālais" sheetId="22" state="hidden" r:id="rId4"/>
  </sheets>
  <definedNames>
    <definedName name="_xlnm._FilterDatabase" localSheetId="0" hidden="1">DPP!$B$7:$AJ$31</definedName>
    <definedName name="_xlnm._FilterDatabase" localSheetId="1" hidden="1">'MKN neizpilde'!$B$7:$AJ$22</definedName>
    <definedName name="_xlnm._FilterDatabase" localSheetId="2" hidden="1">'pārsniedz 2 mēn VSS'!$B$7:$AJ$26</definedName>
    <definedName name="_xlnm.Print_Area" localSheetId="0">DPP!$A$1:$AI$48</definedName>
    <definedName name="_xlnm.Print_Area" localSheetId="1">'MKN neizpilde'!$B$1:$AI$39</definedName>
    <definedName name="_xlnm.Print_Area" localSheetId="2">'pārsniedz 2 mēn VSS'!$B$1:$AI$42</definedName>
    <definedName name="_xlnm.Print_Titles" localSheetId="0">DPP!$5:$6</definedName>
    <definedName name="_xlnm.Print_Titles" localSheetId="1">'MKN neizpilde'!$5:$6</definedName>
    <definedName name="_xlnm.Print_Titles" localSheetId="2">'pārsniedz 2 mēn VSS'!$5:$6</definedName>
  </definedNames>
  <calcPr calcId="152511"/>
</workbook>
</file>

<file path=xl/calcChain.xml><?xml version="1.0" encoding="utf-8"?>
<calcChain xmlns="http://schemas.openxmlformats.org/spreadsheetml/2006/main">
  <c r="G27" i="26" l="1"/>
  <c r="F27" i="26"/>
  <c r="G26" i="26"/>
  <c r="F26" i="26"/>
  <c r="G24" i="25"/>
  <c r="F24" i="25"/>
  <c r="G23" i="25"/>
  <c r="F23" i="25"/>
  <c r="L14" i="26" l="1"/>
  <c r="G14" i="26"/>
  <c r="L20" i="26"/>
  <c r="G20" i="26"/>
  <c r="L19" i="26"/>
  <c r="G19" i="26"/>
  <c r="G18" i="26" s="1"/>
  <c r="L25" i="26"/>
  <c r="G25" i="26"/>
  <c r="G24" i="26" s="1"/>
  <c r="L23" i="26"/>
  <c r="G23" i="26"/>
  <c r="G22" i="26" s="1"/>
  <c r="L17" i="26"/>
  <c r="G17" i="26"/>
  <c r="L16" i="26"/>
  <c r="G16" i="26"/>
  <c r="G15" i="26" s="1"/>
  <c r="R21" i="26"/>
  <c r="P21" i="26"/>
  <c r="N21" i="26"/>
  <c r="K21" i="26"/>
  <c r="L13" i="26"/>
  <c r="G13" i="26"/>
  <c r="L12" i="26"/>
  <c r="G12" i="26"/>
  <c r="L11" i="26"/>
  <c r="G11" i="26"/>
  <c r="L10" i="26"/>
  <c r="G10" i="26"/>
  <c r="L9" i="26"/>
  <c r="G9" i="26"/>
  <c r="L15" i="25"/>
  <c r="G15" i="25"/>
  <c r="L14" i="25"/>
  <c r="G14" i="25"/>
  <c r="L12" i="25"/>
  <c r="G12" i="25"/>
  <c r="L11" i="25"/>
  <c r="G11" i="25"/>
  <c r="L22" i="25"/>
  <c r="G22" i="25"/>
  <c r="L21" i="25"/>
  <c r="G21" i="25"/>
  <c r="L18" i="25"/>
  <c r="G18" i="25"/>
  <c r="L20" i="25"/>
  <c r="G20" i="25"/>
  <c r="L9" i="25"/>
  <c r="G9" i="25"/>
  <c r="G8" i="25" s="1"/>
  <c r="L17" i="25"/>
  <c r="G17" i="25"/>
  <c r="G8" i="26" l="1"/>
  <c r="G16" i="25"/>
  <c r="G19" i="25"/>
  <c r="F11" i="25"/>
  <c r="N11" i="25" s="1"/>
  <c r="G10" i="25"/>
  <c r="G13" i="25"/>
  <c r="F11" i="26"/>
  <c r="N11" i="26" s="1"/>
  <c r="F19" i="26"/>
  <c r="F17" i="26"/>
  <c r="P17" i="26" s="1"/>
  <c r="F10" i="26"/>
  <c r="R10" i="26" s="1"/>
  <c r="F23" i="26"/>
  <c r="F22" i="26" s="1"/>
  <c r="F16" i="26"/>
  <c r="F20" i="26"/>
  <c r="P20" i="26" s="1"/>
  <c r="F14" i="26"/>
  <c r="F20" i="25"/>
  <c r="F9" i="25"/>
  <c r="F8" i="25" s="1"/>
  <c r="F21" i="25"/>
  <c r="K21" i="25" s="1"/>
  <c r="F15" i="25"/>
  <c r="R15" i="25" s="1"/>
  <c r="F17" i="25"/>
  <c r="F22" i="25"/>
  <c r="K22" i="25" s="1"/>
  <c r="F14" i="25"/>
  <c r="F12" i="26"/>
  <c r="P12" i="26" s="1"/>
  <c r="F9" i="26"/>
  <c r="R11" i="26"/>
  <c r="P11" i="26"/>
  <c r="F13" i="26"/>
  <c r="F25" i="26"/>
  <c r="F24" i="26" s="1"/>
  <c r="R11" i="25"/>
  <c r="P11" i="25"/>
  <c r="F12" i="25"/>
  <c r="F18" i="25"/>
  <c r="K18" i="25" s="1"/>
  <c r="M12" i="23"/>
  <c r="H12" i="23"/>
  <c r="M18" i="23"/>
  <c r="H18" i="23"/>
  <c r="F15" i="26" l="1"/>
  <c r="P19" i="26"/>
  <c r="F18" i="26"/>
  <c r="R9" i="26"/>
  <c r="F8" i="26"/>
  <c r="R9" i="25"/>
  <c r="K11" i="25"/>
  <c r="F16" i="25"/>
  <c r="F19" i="25"/>
  <c r="P20" i="25"/>
  <c r="F13" i="25"/>
  <c r="F10" i="25"/>
  <c r="P14" i="25"/>
  <c r="N9" i="25"/>
  <c r="N20" i="25"/>
  <c r="R17" i="25"/>
  <c r="K15" i="25"/>
  <c r="P22" i="25"/>
  <c r="N15" i="25"/>
  <c r="R22" i="25"/>
  <c r="R14" i="25"/>
  <c r="P15" i="25"/>
  <c r="R20" i="25"/>
  <c r="N17" i="25"/>
  <c r="N14" i="25"/>
  <c r="K20" i="25"/>
  <c r="N22" i="25"/>
  <c r="P17" i="25"/>
  <c r="K11" i="26"/>
  <c r="P10" i="26"/>
  <c r="K17" i="26"/>
  <c r="N17" i="26"/>
  <c r="R16" i="26"/>
  <c r="R19" i="26"/>
  <c r="K25" i="26"/>
  <c r="R17" i="26"/>
  <c r="P23" i="26"/>
  <c r="K19" i="26"/>
  <c r="N23" i="26"/>
  <c r="N10" i="26"/>
  <c r="K10" i="26"/>
  <c r="K9" i="26"/>
  <c r="K16" i="26"/>
  <c r="N19" i="26"/>
  <c r="R14" i="26"/>
  <c r="R23" i="26"/>
  <c r="K23" i="26"/>
  <c r="R20" i="26"/>
  <c r="N16" i="26"/>
  <c r="P9" i="26"/>
  <c r="P16" i="26"/>
  <c r="K20" i="26"/>
  <c r="N20" i="26"/>
  <c r="N14" i="26"/>
  <c r="P14" i="26"/>
  <c r="N21" i="25"/>
  <c r="K14" i="25"/>
  <c r="P9" i="25"/>
  <c r="R21" i="25"/>
  <c r="P21" i="25"/>
  <c r="K9" i="25"/>
  <c r="K17" i="25"/>
  <c r="N12" i="26"/>
  <c r="R12" i="26"/>
  <c r="K12" i="26"/>
  <c r="R13" i="26"/>
  <c r="P13" i="26"/>
  <c r="N13" i="26"/>
  <c r="R25" i="26"/>
  <c r="P25" i="26"/>
  <c r="N25" i="26"/>
  <c r="K13" i="26"/>
  <c r="N12" i="25"/>
  <c r="R12" i="25"/>
  <c r="P12" i="25"/>
  <c r="N18" i="25"/>
  <c r="R18" i="25"/>
  <c r="P18" i="25"/>
  <c r="K12" i="25"/>
  <c r="G12" i="23"/>
  <c r="S12" i="23" s="1"/>
  <c r="G18" i="23"/>
  <c r="L18" i="23" s="1"/>
  <c r="L12" i="23"/>
  <c r="Q12" i="23"/>
  <c r="O12" i="23"/>
  <c r="S18" i="23"/>
  <c r="M30" i="23"/>
  <c r="H30" i="23"/>
  <c r="M29" i="23"/>
  <c r="H29" i="23"/>
  <c r="M28" i="23"/>
  <c r="H28" i="23"/>
  <c r="M27" i="23"/>
  <c r="H27" i="23"/>
  <c r="M26" i="23"/>
  <c r="H26" i="23"/>
  <c r="M25" i="23"/>
  <c r="H25" i="23"/>
  <c r="M24" i="23"/>
  <c r="H24" i="23"/>
  <c r="Q18" i="23" l="1"/>
  <c r="G29" i="23"/>
  <c r="S29" i="23" s="1"/>
  <c r="G30" i="23"/>
  <c r="S30" i="23" s="1"/>
  <c r="L29" i="23"/>
  <c r="G28" i="23"/>
  <c r="S28" i="23" s="1"/>
  <c r="G25" i="23"/>
  <c r="Q25" i="23" s="1"/>
  <c r="G26" i="23"/>
  <c r="L26" i="23" s="1"/>
  <c r="G24" i="23"/>
  <c r="S24" i="23" s="1"/>
  <c r="G27" i="23"/>
  <c r="L27" i="23" s="1"/>
  <c r="S25" i="23"/>
  <c r="Q29" i="23" l="1"/>
  <c r="O29" i="23"/>
  <c r="O27" i="23"/>
  <c r="O30" i="23"/>
  <c r="O28" i="23"/>
  <c r="Q30" i="23"/>
  <c r="Q26" i="23"/>
  <c r="Q27" i="23"/>
  <c r="O25" i="23"/>
  <c r="L25" i="23"/>
  <c r="S27" i="23"/>
  <c r="S26" i="23"/>
  <c r="Q28" i="23"/>
  <c r="L28" i="23"/>
  <c r="O24" i="23"/>
  <c r="O26" i="23"/>
  <c r="Q24" i="23"/>
  <c r="L24" i="23"/>
  <c r="M11" i="23"/>
  <c r="H11" i="23"/>
  <c r="G11" i="23" l="1"/>
  <c r="L11" i="23" s="1"/>
  <c r="M10" i="23"/>
  <c r="H10" i="23"/>
  <c r="Q11" i="23" l="1"/>
  <c r="S11" i="23"/>
  <c r="O11" i="23"/>
  <c r="G10" i="23"/>
  <c r="O10" i="23" s="1"/>
  <c r="L10" i="23" l="1"/>
  <c r="Q10" i="23"/>
  <c r="S10" i="23"/>
  <c r="M21" i="23" l="1"/>
  <c r="H21" i="23"/>
  <c r="G21" i="23" l="1"/>
  <c r="L21" i="23" s="1"/>
  <c r="O21" i="23" l="1"/>
  <c r="S21" i="23"/>
  <c r="Q21" i="23"/>
  <c r="M8" i="23" l="1"/>
  <c r="H16" i="23" l="1"/>
  <c r="M16" i="23"/>
  <c r="H17" i="23"/>
  <c r="M17" i="23"/>
  <c r="G16" i="23" l="1"/>
  <c r="O16" i="23" s="1"/>
  <c r="G17" i="23"/>
  <c r="O17" i="23" s="1"/>
  <c r="L16" i="23" l="1"/>
  <c r="Q16" i="23"/>
  <c r="S16" i="23"/>
  <c r="S17" i="23"/>
  <c r="L17" i="23"/>
  <c r="Q17" i="23"/>
  <c r="S23" i="23" l="1"/>
  <c r="Q23" i="23"/>
  <c r="O23" i="23"/>
  <c r="L23" i="23"/>
  <c r="M22" i="23" l="1"/>
  <c r="M15" i="23" l="1"/>
  <c r="H15" i="23"/>
  <c r="M14" i="23"/>
  <c r="H14" i="23"/>
  <c r="M13" i="23"/>
  <c r="H13" i="23"/>
  <c r="M9" i="23"/>
  <c r="H9" i="23"/>
  <c r="H22" i="23"/>
  <c r="H8" i="23"/>
  <c r="M20" i="23"/>
  <c r="H20" i="23"/>
  <c r="M19" i="23"/>
  <c r="H19" i="23"/>
  <c r="G14" i="23" l="1"/>
  <c r="O14" i="23" s="1"/>
  <c r="G13" i="23"/>
  <c r="O13" i="23" s="1"/>
  <c r="G8" i="23"/>
  <c r="O8" i="23" s="1"/>
  <c r="G19" i="23"/>
  <c r="S19" i="23" s="1"/>
  <c r="G9" i="23"/>
  <c r="O9" i="23" s="1"/>
  <c r="G15" i="23"/>
  <c r="L15" i="23" s="1"/>
  <c r="G20" i="23"/>
  <c r="L20" i="23" s="1"/>
  <c r="G22" i="23"/>
  <c r="L22" i="23" s="1"/>
  <c r="S14" i="23" l="1"/>
  <c r="L14" i="23"/>
  <c r="Q14" i="23"/>
  <c r="Q8" i="23"/>
  <c r="S15" i="23"/>
  <c r="O15" i="23"/>
  <c r="Q15" i="23"/>
  <c r="L8" i="23"/>
  <c r="S8" i="23"/>
  <c r="Q13" i="23"/>
  <c r="O19" i="23"/>
  <c r="Q9" i="23"/>
  <c r="L9" i="23"/>
  <c r="S13" i="23"/>
  <c r="L13" i="23"/>
  <c r="S9" i="23"/>
  <c r="Q19" i="23"/>
  <c r="L19" i="23"/>
  <c r="S22" i="23"/>
  <c r="O22" i="23"/>
  <c r="Q22" i="23"/>
  <c r="S20" i="23"/>
  <c r="O20" i="23"/>
  <c r="Q20"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<sst xmlns="http://schemas.openxmlformats.org/spreadsheetml/2006/main" count="1032" uniqueCount="260">
  <si>
    <t>TM</t>
  </si>
  <si>
    <t>KF</t>
  </si>
  <si>
    <t>ERAF</t>
  </si>
  <si>
    <t>ESF</t>
  </si>
  <si>
    <t>IPIA</t>
  </si>
  <si>
    <t>EM</t>
  </si>
  <si>
    <t>KM</t>
  </si>
  <si>
    <t>SM</t>
  </si>
  <si>
    <t>IZM</t>
  </si>
  <si>
    <t>LM</t>
  </si>
  <si>
    <t>VM</t>
  </si>
  <si>
    <t>Kopā</t>
  </si>
  <si>
    <t>NR</t>
  </si>
  <si>
    <t>Fonds</t>
  </si>
  <si>
    <t>5.5.1.</t>
  </si>
  <si>
    <t>6.1.1.</t>
  </si>
  <si>
    <t>YEI</t>
  </si>
  <si>
    <t>8.5.1.</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</si>
  <si>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</si>
  <si>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</si>
  <si>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</si>
  <si>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</si>
  <si>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</si>
  <si>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</si>
  <si>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</si>
  <si>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</si>
  <si>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</si>
  <si>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</si>
  <si>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</si>
  <si>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</si>
  <si>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</si>
  <si>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</si>
  <si>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</si>
  <si>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</si>
  <si>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</si>
  <si>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</si>
  <si>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</si>
  <si>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</si>
  <si>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Palielināt lielo ostu drošības līmeni un uzlabot transporta tīkla mobilitāti</t>
  </si>
  <si>
    <t>9.1.2.</t>
  </si>
  <si>
    <t>8.3.5.</t>
  </si>
  <si>
    <t>8.5.3.</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</si>
  <si>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</si>
  <si>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</si>
  <si>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</si>
  <si>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</si>
  <si>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__</t>
  </si>
  <si>
    <t>9.1.4.3.</t>
  </si>
  <si>
    <t>APIA</t>
  </si>
  <si>
    <t>1.2.1.4.</t>
  </si>
  <si>
    <t>Atbalsts jaunu produktu ieviešanai ražošanā</t>
  </si>
  <si>
    <t>1.2.2.2.</t>
  </si>
  <si>
    <t>Inovāciju motivācijas programma</t>
  </si>
  <si>
    <t>3.1.1.2.</t>
  </si>
  <si>
    <t>3.1.2.1.</t>
  </si>
  <si>
    <t>6.2.1.2.</t>
  </si>
  <si>
    <t>4.5.1.1.</t>
  </si>
  <si>
    <t>Attīstīt videi draudzīgu sabiedriskā transporta infrastruktūru (sliežu transporta)</t>
  </si>
  <si>
    <t>2015 jūnijs</t>
  </si>
  <si>
    <t>2015 septembris</t>
  </si>
  <si>
    <t>2015 decembris</t>
  </si>
  <si>
    <t>2015 aprīlis</t>
  </si>
  <si>
    <t>2015 augusts</t>
  </si>
  <si>
    <t>2015 oktobris</t>
  </si>
  <si>
    <t>Metodika starpniekinstitūciju un atbalsta saņēmēju spēju sasniegt projekta mērķus stiprināšanai</t>
  </si>
  <si>
    <t>SME market Gap assessment apstiprināšana</t>
  </si>
  <si>
    <t>2015 jūlijs</t>
  </si>
  <si>
    <t>2015 novembris</t>
  </si>
  <si>
    <t>Pamatnostādnes un pasākumu plāns ar brīvības atņemšanu notiesāto resocializācijas pilnveidošanai soda izciešanas laikā un pēc atbrīvošanas laika periodam no 2014. līdz 2020.gadam (01.06.2015.)</t>
  </si>
  <si>
    <t>3.1.1.4.</t>
  </si>
  <si>
    <t>Mikrokreditēšana un aizdevumi biznesa uzsācējiem</t>
  </si>
  <si>
    <t>3.1.1.6.</t>
  </si>
  <si>
    <t>Dzelzceļa infrastruktūras modernizācija un izbūve</t>
  </si>
  <si>
    <t>Mezanīna aizdevumi</t>
  </si>
  <si>
    <t>9.2.4.1.</t>
  </si>
  <si>
    <t>Kompleksi  veselības veicināšanas un slimību profilakses pasākumi</t>
  </si>
  <si>
    <t>9.2.4.2.</t>
  </si>
  <si>
    <t>Pasākumi vietējās sabiedrības veselības veicināšanai</t>
  </si>
  <si>
    <t>Invaliditātes ekspertīzes pakalpojuma kvalitātes uzlabošana</t>
  </si>
  <si>
    <t>8.3.2.1.</t>
  </si>
  <si>
    <t xml:space="preserve"> Atbalsts nacionāla un starptautiska mēroga pasākumu īstenošanai izglītojamo talantu attīstībai</t>
  </si>
  <si>
    <t>Sākontējais paplašinātas novērtējums, t.sk. izglītības infrastruktūras kartējums 
Izglītības infrastruktūras ieguldījumu kartējums</t>
  </si>
  <si>
    <t>SAM/Pasākuma nosaukums/atlases 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</si>
  <si>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</si>
  <si>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</si>
  <si>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Nav pienācis</t>
  </si>
  <si>
    <t>Nav izpildīts</t>
  </si>
  <si>
    <t>Ir izpildīts
26.06.2015</t>
  </si>
  <si>
    <t>Ir izpildīts
21.04.2015</t>
  </si>
  <si>
    <t>Ir izpildīts
23.07.2015</t>
  </si>
  <si>
    <t>Ir izpildīts
30.04.2015</t>
  </si>
  <si>
    <t>Ir izpildīts
31.03.2015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</si>
  <si>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</si>
  <si>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</si>
  <si>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PL noteikto ex-ante un citu priekšnosacījumu</t>
  </si>
  <si>
    <t>Definējums</t>
  </si>
  <si>
    <t>Izpildes progress</t>
  </si>
  <si>
    <t>Ir izpildīts 
13.08.2015</t>
  </si>
  <si>
    <t>Ir izpildīts, SM apstiprināja metodiku 20.02.2015, EK 18.08.2015. vēstule par izpildi.</t>
  </si>
  <si>
    <t>MK noteikumi</t>
  </si>
  <si>
    <t>Noteiktais termiņš nav ievērtots</t>
  </si>
  <si>
    <t>Noteiktais termiņš nav pienācis</t>
  </si>
  <si>
    <t>Ir izpildīts
24.09.2015</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</si>
  <si>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</si>
  <si>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</si>
  <si>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</si>
  <si>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</si>
  <si>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</si>
  <si>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</si>
  <si>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</si>
  <si>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</si>
  <si>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</si>
  <si>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</si>
  <si>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</si>
  <si>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Plānotais izpildes termiņš</t>
  </si>
  <si>
    <t>01.07.2015</t>
  </si>
  <si>
    <t>27.02.2015</t>
  </si>
  <si>
    <t>03.02.2015</t>
  </si>
  <si>
    <t>31.12.2015.</t>
  </si>
  <si>
    <t>20.02.2015.</t>
  </si>
  <si>
    <t>30.06.2015 
31.12.2016.</t>
  </si>
  <si>
    <t>01.06.2015.</t>
  </si>
  <si>
    <t>Nr.p.k.</t>
  </si>
  <si>
    <t>Ir izpildīts
03.11.2015</t>
  </si>
  <si>
    <t>Ir izpildīts
11.11.2015</t>
  </si>
  <si>
    <r>
      <t xml:space="preserve"> MK apstiprināšanas Izpildes statuss (i</t>
    </r>
    <r>
      <rPr>
        <i/>
        <sz val="9"/>
        <rFont val="Calibri"/>
        <family val="2"/>
        <charset val="186"/>
        <scheme val="minor"/>
      </rPr>
      <t xml:space="preserve">r vai nav izpildīts, vai nav pienācis)
</t>
    </r>
  </si>
  <si>
    <t>Ir izpildīts
05.11.2015</t>
  </si>
  <si>
    <t>Ir izpildīts 
19.11.2015</t>
  </si>
  <si>
    <t>Ir izpildīts 19.11.2015</t>
  </si>
  <si>
    <t>Izpildīts
22.10.2015.</t>
  </si>
  <si>
    <t xml:space="preserve">Sākotnēji plānotais 
</t>
  </si>
  <si>
    <t xml:space="preserve">Sākotnēji plānotais
</t>
  </si>
  <si>
    <t>2016 februāris</t>
  </si>
  <si>
    <t>2016 aprīlis</t>
  </si>
  <si>
    <t>2016 marts</t>
  </si>
  <si>
    <t>2016 janvāris</t>
  </si>
  <si>
    <t>Ir izpildīts 07.01.2016.</t>
  </si>
  <si>
    <t>Ir izpildīts 22.10.2015.</t>
  </si>
  <si>
    <t>Ir izpildīts
18.12.2015</t>
  </si>
  <si>
    <t>Ir izpildīts
07.01.2016</t>
  </si>
  <si>
    <t>Ir izpildīts
14.01.2016</t>
  </si>
  <si>
    <t xml:space="preserve">Plānotais atlases uzsākšanas datums (sludinājums vai uzaicinājumu nosūtīšana) </t>
  </si>
  <si>
    <t>2016 jūlijs</t>
  </si>
  <si>
    <t>1.2.2.3.</t>
  </si>
  <si>
    <t>Atbalsts IKT un netehnoloģiskām apmācībām, kā arī apmācībā, lai sekmētu investoru piesaisti</t>
  </si>
  <si>
    <t>Ir izpildīts
21.01.2016</t>
  </si>
  <si>
    <t>Uzlabot vispārējās izglītības iestāžu mācību vidi</t>
  </si>
  <si>
    <t>01.01.2016.</t>
  </si>
  <si>
    <t>MKN spēkā stāšanās</t>
  </si>
  <si>
    <t>Plānotais MK noteikumu apstiprināšanas datums</t>
  </si>
  <si>
    <t>01.07.2016</t>
  </si>
  <si>
    <t>Līguma/vienošanās noslēgšana</t>
  </si>
  <si>
    <t>2016 maijs</t>
  </si>
  <si>
    <t>2016 jūnijs</t>
  </si>
  <si>
    <t>01.01.2014.</t>
  </si>
  <si>
    <t xml:space="preserve"> 2016 marts</t>
  </si>
  <si>
    <t>Ir izpildīts  21.01.2016</t>
  </si>
  <si>
    <t xml:space="preserve">2015 septembris
</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</si>
  <si>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</si>
  <si>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</si>
  <si>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t xml:space="preserve">
2016 marts</t>
  </si>
  <si>
    <t xml:space="preserve">
2016 februāris</t>
  </si>
  <si>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</si>
  <si>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</si>
  <si>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Sākotnēji plānotais izsludināšanas datums VSS </t>
  </si>
  <si>
    <t>Uzlabot pieeju karjeras atbalstam izglītojamajiem vispārējās un profesionālās izglītības iestādēs</t>
  </si>
  <si>
    <t xml:space="preserve">2016 februāris
</t>
  </si>
  <si>
    <t xml:space="preserve"> 2016 maijs</t>
  </si>
  <si>
    <t>Noteiktais uzdevums ir izpildīts</t>
  </si>
  <si>
    <r>
      <t xml:space="preserve">Atlases veids IPIA/ APIA </t>
    </r>
    <r>
      <rPr>
        <b/>
        <vertAlign val="superscript"/>
        <sz val="10"/>
        <rFont val="Calibri"/>
        <family val="2"/>
        <charset val="186"/>
        <scheme val="minor"/>
      </rPr>
      <t>[1]</t>
    </r>
  </si>
  <si>
    <r>
      <t xml:space="preserve">Atbildīgā iestāde </t>
    </r>
    <r>
      <rPr>
        <b/>
        <vertAlign val="superscript"/>
        <sz val="10"/>
        <rFont val="Calibri"/>
        <family val="2"/>
        <charset val="186"/>
        <scheme val="minor"/>
      </rPr>
      <t>[2]</t>
    </r>
  </si>
  <si>
    <r>
      <t xml:space="preserve">Fonds </t>
    </r>
    <r>
      <rPr>
        <b/>
        <vertAlign val="superscript"/>
        <sz val="10"/>
        <rFont val="Calibri"/>
        <family val="2"/>
        <charset val="186"/>
        <scheme val="minor"/>
      </rPr>
      <t>[3]</t>
    </r>
  </si>
  <si>
    <r>
      <t xml:space="preserve">Sākotnējā novērtējuma iesniegšana KIDG/AK </t>
    </r>
    <r>
      <rPr>
        <vertAlign val="superscript"/>
        <sz val="10"/>
        <rFont val="Calibri"/>
        <family val="2"/>
        <charset val="186"/>
        <scheme val="minor"/>
      </rPr>
      <t>[4]</t>
    </r>
    <r>
      <rPr>
        <i/>
        <sz val="10"/>
        <rFont val="Calibri"/>
        <family val="2"/>
        <charset val="186"/>
        <scheme val="minor"/>
      </rPr>
      <t xml:space="preserve">
(mēn., kad iesūta KIKD/AK)</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</si>
  <si>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</si>
  <si>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</si>
  <si>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</si>
  <si>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</si>
  <si>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</si>
  <si>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[5] Saskaņā ar panākto vienošanos Eiropas Savienības struktūrfondu un Kohēzijas fonda Uzraudzības komitejas 2015.gada 30.aprīļa sēdē finanšu instrumentiem kritēriju komplekti atsevišķi netiks izstrādāti.</t>
  </si>
  <si>
    <t>Ir izpildīts
Apstiprināts ar UK 2015.gada 30.aprīļa protokolu Nr.P-2015/UK/1</t>
  </si>
  <si>
    <t>Objektiem, kuriem tiks sniegts atbalsts, ir jābūt identificētiem attīstības programmās</t>
  </si>
  <si>
    <t>Nav izpildīts
Pašlaik MK noteikumu projekts paredz priekšatlasi, atlasot konkrētus potenciālos projektus, t.sk. nodrošinot atbilstību attīstības programmām. Projektu sarakstu plānots apstipronāt kā MK rīkjumu pēc MK ntoeikumu apstiprināšanas, kas plānota 2016.gada februārī.</t>
  </si>
  <si>
    <t>Ir izpildīts
Sākotnējais novērtējums iesniegts KIDG 22.10.2015.</t>
  </si>
  <si>
    <t>Pirms investīciju uzsākšanas Rīcības plānā IAP 2014.-2020.gadam īstenošanai vai citā dokumentā ietvert karjeras pasākumu ieviešanas modeļa aprakstu katrā izglītības līmenī.</t>
  </si>
  <si>
    <r>
      <t xml:space="preserve">4 </t>
    </r>
    <r>
      <rPr>
        <vertAlign val="superscript"/>
        <sz val="10"/>
        <rFont val="Calibri"/>
        <family val="2"/>
        <charset val="186"/>
        <scheme val="minor"/>
      </rPr>
      <t>[6]</t>
    </r>
  </si>
  <si>
    <t>[6] Ņemot vērā, ka SAM ietvaros plānoti lielie projekti, projektu apstiprināšas datums ir indikatīvs, jo jāņem vērā, ka lielais projekts pirms lēmuma par saskaņojams ar Eiropas Komisiju</t>
  </si>
  <si>
    <t xml:space="preserve">Ir izpildīts
"Pamatnostādnes ieslodzīto resocializācijas pilnveidošanai ieslodzījuma laikā un pēc atbrīvošanas no 2015. gada līdz 2020. gadam" un "Plāns Pamatnostādņu ieslodzīto resocializācijas pilnveidošanai ieslodzījuma laikā un pēc atbrīvošanas no 2015. gada līdz 2020. gadam īstenošanai" ir apstiprināti MK 24.09.2015. EK saskaņojums 17.12.2015. </t>
  </si>
  <si>
    <t>Ir izpildīts 
11.02.2016</t>
  </si>
  <si>
    <t>MKN spēkā stāšanās, 01.01.2014. tehniskās dokumentācijas izstrādei</t>
  </si>
  <si>
    <t>8.4.1.</t>
  </si>
  <si>
    <t xml:space="preserve">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t>
  </si>
  <si>
    <t>IZM sagatavotais plāna projekts"Pieaugušo izglītības pārvaldības modeļa ieviešanas plāns 2015.-2020." ir saskaņošanas procesā</t>
  </si>
  <si>
    <t>Pirms investīciju uzsākšanas: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t>
  </si>
  <si>
    <t xml:space="preserve">Reģionālie biznesa inkubatori un radošo industriju inkubators </t>
  </si>
  <si>
    <t>"Karjeras izglītības īstenošanas plāns valsts un pašvaldību vispārējās un profesionālās izglītības iestādēs 2015.-2020. gadam" ir apstirpināts ar 30.12.2015. MK rīkojumu Nr. 821.</t>
  </si>
  <si>
    <t>Finanšu ministre</t>
  </si>
  <si>
    <t>D.Reizniece-Ozola</t>
  </si>
  <si>
    <t>2017.gada II cet.</t>
  </si>
  <si>
    <t>Ir izpildīts
18.02.2016</t>
  </si>
  <si>
    <t>Ir izpildīts
25.02.2016</t>
  </si>
  <si>
    <t>Ir izpildīts
23.02.2016.</t>
  </si>
  <si>
    <t>Riska kapitāls (Izaugsmes kapitāla fonds)</t>
  </si>
  <si>
    <t>Riska kapitāls (Sēklas un sākuma kapitāla fondi)</t>
  </si>
  <si>
    <t>2014 aprīlis</t>
  </si>
  <si>
    <r>
      <t xml:space="preserve">Kritēriju apstiprināšana UK
</t>
    </r>
    <r>
      <rPr>
        <i/>
        <sz val="10"/>
        <rFont val="Calibri"/>
        <family val="2"/>
        <charset val="186"/>
        <scheme val="minor"/>
      </rPr>
      <t>(Apstiprināšanas datums)</t>
    </r>
  </si>
  <si>
    <t>24.11.2015.</t>
  </si>
  <si>
    <t>08.03.2016.</t>
  </si>
  <si>
    <t>31.03.2016.</t>
  </si>
  <si>
    <t>Ir izpildīts
31.03.2016</t>
  </si>
  <si>
    <t>Grupēšana</t>
  </si>
  <si>
    <t>x</t>
  </si>
  <si>
    <t>Ir izpildīts
22.03.2015.</t>
  </si>
  <si>
    <t>S.Skladovs</t>
  </si>
  <si>
    <t>67095699; Salvis.Skladovs@fm.gov.lv</t>
  </si>
  <si>
    <t>EUR
Indikatīvais finansējums kopā</t>
  </si>
  <si>
    <t>8.1.2.</t>
  </si>
  <si>
    <t>Ir izpildīts
07.01.2016.</t>
  </si>
  <si>
    <t>Ir izpildīts
18.12.2015.</t>
  </si>
  <si>
    <t>Pārsniedz 2 mēn VSS</t>
  </si>
  <si>
    <t xml:space="preserve">Nav izpildīts + pārsniedz 2 mēn VSS </t>
  </si>
  <si>
    <t xml:space="preserve">[4] Atbilstoši KDG 09.03.2016. sēdē panāktajai vienošanās, kā arī Ministru prezidenta 2016,gada rezolūcijai Nr. 1.1.1/10. Ministru kabineta noteikumi būtu saskaņojami 2 mēnešus pēc izsludināšanas Valsts sekretāru sanāksmē, attiecīgi iesniedzot Ministru kabinetā, savukārt nesaskaņošanas gadījumā, Ministru kabineta komitejas sēdē. </t>
  </si>
  <si>
    <t>Ir izpildīts
14.04.2016.</t>
  </si>
  <si>
    <t>Ir izpildīts
25.04.2016</t>
  </si>
  <si>
    <t>Ir izpildīts
16.02.2016</t>
  </si>
  <si>
    <t>PI iesniegšana sadarbības iestādē</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</si>
  <si>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</si>
  <si>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01.05.2016.</t>
  </si>
  <si>
    <t>2.pielikums 
Informatīvajam ziņojumam par Eiropas Savienības struktūrfondu un Kohēzijas fonda investīciju ieviešanas statusu 2016.gada maijā</t>
  </si>
  <si>
    <t>Investīciju plāni sakārtoti secībā pēc plānotā MK noteikumu datuma (14.kolona) sākot ar apstiprinātajiem MK noteikumiem, turpinot ar kavējumiem, noslēdzot ar SAM/pasākumiem, kuriem MK noteikumu apstiprināšanas termiņš vēl nav pienācis.</t>
  </si>
  <si>
    <t xml:space="preserve">2016.gada kavējumi specifisko atbalsta mērķu/pasākumu laika grafikā  (statuss uz 01.05.2016) </t>
  </si>
  <si>
    <t xml:space="preserve">Informācija par MK noteikumiem, kuru saskaņošana ilgst vairāk kā 2 mēnešus pēc izsludināšanas VSS </t>
  </si>
  <si>
    <r>
      <t xml:space="preserve"> MK apstiprināšanas Izpildes statuss uz </t>
    </r>
    <r>
      <rPr>
        <b/>
        <sz val="10"/>
        <rFont val="Calibri"/>
        <family val="2"/>
        <charset val="186"/>
        <scheme val="minor"/>
      </rPr>
      <t>01.05.2016.</t>
    </r>
    <r>
      <rPr>
        <sz val="10"/>
        <rFont val="Calibri"/>
        <family val="2"/>
        <charset val="186"/>
        <scheme val="minor"/>
      </rPr>
      <t xml:space="preserve">  (i</t>
    </r>
    <r>
      <rPr>
        <i/>
        <sz val="9"/>
        <rFont val="Calibri"/>
        <family val="2"/>
        <charset val="186"/>
        <scheme val="minor"/>
      </rPr>
      <t xml:space="preserve">r vai nav izpildīts, vai nav pienācis)
</t>
    </r>
  </si>
  <si>
    <t xml:space="preserve">Izpildīts 03.05.2016. </t>
  </si>
  <si>
    <t>Ir izpildīts
10.05.2016</t>
  </si>
  <si>
    <t>Izpildīts
03.05.2016.</t>
  </si>
  <si>
    <t>Izpildīts
10.05.2016</t>
  </si>
  <si>
    <t>Izpildīts 
03.05.2016</t>
  </si>
  <si>
    <t xml:space="preserve">2016.gada Ministru kabineta noteikumu virzības kavējumi specifisko atbalsta mērķu/pasākumu laika grafikā  </t>
  </si>
  <si>
    <r>
      <t xml:space="preserve">Fonds </t>
    </r>
    <r>
      <rPr>
        <b/>
        <vertAlign val="superscript"/>
        <sz val="10"/>
        <rFont val="Calibri"/>
        <family val="2"/>
        <charset val="186"/>
        <scheme val="minor"/>
      </rPr>
      <t>[2]</t>
    </r>
  </si>
  <si>
    <t>Ekonomikas ministrija</t>
  </si>
  <si>
    <t>Izglītības un zinātnes ministrija</t>
  </si>
  <si>
    <t>Kultūras ministrij</t>
  </si>
  <si>
    <t>Veselības ministrija</t>
  </si>
  <si>
    <t>Satiksmes ministrija</t>
  </si>
  <si>
    <r>
      <t xml:space="preserve">4 </t>
    </r>
    <r>
      <rPr>
        <vertAlign val="superscript"/>
        <sz val="10"/>
        <rFont val="Calibri"/>
        <family val="2"/>
        <charset val="186"/>
        <scheme val="minor"/>
      </rPr>
      <t>[3]</t>
    </r>
  </si>
  <si>
    <t>[3] Ņemot vērā, ka SAM ietvaros plānoti lielie projekti, projektu apstiprināšas datums ir indikatīvs, jo jāņem vērā, ka lielais projekts pirms lēmuma par saskaņojams ar Eiropas Komisiju</t>
  </si>
  <si>
    <t>Izpildīts 
24.05.2016</t>
  </si>
  <si>
    <t>IZMIzglītības un zinātnes ministrija</t>
  </si>
  <si>
    <t>Tieslietu ministrija</t>
  </si>
  <si>
    <t>Labklājības ministrija</t>
  </si>
  <si>
    <t xml:space="preserve">[3] Atbilstoši KDG 09.03.2016. sēdē panāktajai vienošanās, kā arī Ministru prezidenta 2016.gada rezolūcijai Nr. 1.1.1/10. Ministru kabineta noteikumi būtu saskaņojami 2 mēnešus pēc izsludināšanas Valsts sekretāru sanāksmē, attiecīgi iesniedzot Ministru kabinetā, savukārt nesaskaņošanas gadījumā, Ministru kabineta komitejas sēdē. </t>
  </si>
  <si>
    <r>
      <t xml:space="preserve"> MK apstiprināšanas Izpildes statuss uz </t>
    </r>
    <r>
      <rPr>
        <b/>
        <sz val="10"/>
        <rFont val="Calibri"/>
        <family val="2"/>
        <charset val="186"/>
        <scheme val="minor"/>
      </rPr>
      <t xml:space="preserve">01.05.2016.  </t>
    </r>
    <r>
      <rPr>
        <sz val="10"/>
        <rFont val="Calibri"/>
        <family val="2"/>
        <charset val="186"/>
        <scheme val="minor"/>
      </rPr>
      <t xml:space="preserve">   (i</t>
    </r>
    <r>
      <rPr>
        <i/>
        <sz val="9"/>
        <rFont val="Calibri"/>
        <family val="2"/>
        <charset val="186"/>
        <scheme val="minor"/>
      </rPr>
      <t xml:space="preserve">r vai nav izpildīts, vai nav pienācis) [3]
</t>
    </r>
  </si>
  <si>
    <t>N/A [4]</t>
  </si>
  <si>
    <t>[4] Saskaņā ar panākto vienošanos Eiropas Savienības struktūrfondu un Kohēzijas fonda Uzraudzības komitejas 2015.gada 30.aprīļa sēdē finanšu instrumentiem kritēriju komplekti atsevišķi netiks izstrādāti.</t>
  </si>
  <si>
    <t>Līdz 24.05.2016. izpildīti - 70% no iepriekš kavētajiem</t>
  </si>
  <si>
    <t>Ir izpildīts
24.05.2016</t>
  </si>
  <si>
    <r>
      <t xml:space="preserve"> MK apstiprināšanas Izpildes statuss uz 24</t>
    </r>
    <r>
      <rPr>
        <b/>
        <sz val="10"/>
        <rFont val="Calibri"/>
        <family val="2"/>
        <charset val="186"/>
        <scheme val="minor"/>
      </rPr>
      <t>.05.2016</t>
    </r>
    <r>
      <rPr>
        <sz val="10"/>
        <rFont val="Calibri"/>
        <family val="2"/>
        <charset val="186"/>
        <scheme val="minor"/>
      </rPr>
      <t>.        (i</t>
    </r>
    <r>
      <rPr>
        <i/>
        <sz val="9"/>
        <rFont val="Calibri"/>
        <family val="2"/>
        <charset val="186"/>
        <scheme val="minor"/>
      </rPr>
      <t xml:space="preserve">r vai nav izpildīts, vai nav pienācis)
</t>
    </r>
  </si>
  <si>
    <r>
      <t xml:space="preserve"> MK apstiprināšanas Izpildes statuss uz 24</t>
    </r>
    <r>
      <rPr>
        <b/>
        <sz val="10"/>
        <rFont val="Calibri"/>
        <family val="2"/>
        <charset val="186"/>
        <scheme val="minor"/>
      </rPr>
      <t>.05.2016.</t>
    </r>
    <r>
      <rPr>
        <sz val="10"/>
        <rFont val="Calibri"/>
        <family val="2"/>
        <charset val="186"/>
        <scheme val="minor"/>
      </rPr>
      <t xml:space="preserve">    (i</t>
    </r>
    <r>
      <rPr>
        <i/>
        <sz val="9"/>
        <rFont val="Calibri"/>
        <family val="2"/>
        <charset val="186"/>
        <scheme val="minor"/>
      </rPr>
      <t xml:space="preserve">r vai nav izpildīts, vai nav pienācis)
</t>
    </r>
  </si>
  <si>
    <t>Līdz 24.05.2016. izpildīti - 54% no tiem, kas pirms tam pārsniedza 2 mēnešus VSS</t>
  </si>
  <si>
    <t>25.05.2016.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</si>
</sst>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6"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sz val="10"/>
      <name val="Calibri"/>
      <family val="2"/>
      <scheme val="minor"/>
    </font>
    <font>
      <i/>
      <sz val="9"/>
      <color rgb="FFFF0000"/>
      <name val="Calibri"/>
      <family val="2"/>
      <charset val="186"/>
      <scheme val="minor"/>
    </font>
    <font>
      <i/>
      <sz val="10"/>
      <color theme="1"/>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sz val="9"/>
      <name val="Calibri"/>
      <family val="2"/>
      <charset val="186"/>
      <scheme val="minor"/>
    </font>
    <font>
      <b/>
      <sz val="10"/>
      <color theme="1"/>
      <name val="Calibri"/>
      <family val="2"/>
      <charset val="186"/>
      <scheme val="minor"/>
    </font>
    <font>
      <b/>
      <sz val="12"/>
      <name val="Calibri"/>
      <family val="2"/>
      <charset val="186"/>
      <scheme val="minor"/>
    </font>
    <font>
      <b/>
      <i/>
      <sz val="10"/>
      <color theme="1"/>
      <name val="Calibri"/>
      <family val="2"/>
      <charset val="186"/>
      <scheme val="minor"/>
    </font>
    <font>
      <b/>
      <sz val="11"/>
      <name val="Calibri"/>
      <family val="2"/>
      <charset val="186"/>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327">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49" fontId="22" fillId="3" borderId="1" xfId="0" applyNumberFormat="1" applyFont="1" applyFill="1" applyBorder="1" applyAlignment="1">
      <alignment horizontal="center" vertical="center"/>
    </xf>
    <xf numFmtId="0" fontId="25" fillId="4"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wrapText="1"/>
    </xf>
    <xf numFmtId="49" fontId="22" fillId="3" borderId="1" xfId="1" applyNumberFormat="1" applyFont="1" applyFill="1" applyBorder="1" applyAlignment="1">
      <alignment horizontal="center" vertical="center" wrapText="1"/>
    </xf>
    <xf numFmtId="0" fontId="22" fillId="0" borderId="0" xfId="0" applyFont="1"/>
    <xf numFmtId="49" fontId="23" fillId="0" borderId="6" xfId="0" applyNumberFormat="1" applyFont="1" applyBorder="1"/>
    <xf numFmtId="0" fontId="25" fillId="0" borderId="1" xfId="0" applyFont="1" applyFill="1" applyBorder="1" applyAlignment="1">
      <alignment horizontal="center" vertical="center" wrapText="1"/>
    </xf>
    <xf numFmtId="49" fontId="22" fillId="4" borderId="1" xfId="0" applyNumberFormat="1" applyFont="1" applyFill="1" applyBorder="1" applyAlignment="1">
      <alignment horizontal="center" vertical="center"/>
    </xf>
    <xf numFmtId="49" fontId="22" fillId="3" borderId="1" xfId="0" applyNumberFormat="1" applyFont="1" applyFill="1" applyBorder="1" applyAlignment="1">
      <alignment horizontal="center" vertical="center" wrapText="1"/>
    </xf>
    <xf numFmtId="10"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3" fillId="3" borderId="0" xfId="0" applyFont="1" applyFill="1"/>
    <xf numFmtId="0" fontId="25"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14" fontId="22" fillId="3" borderId="1" xfId="0" applyNumberFormat="1" applyFont="1" applyFill="1" applyBorder="1" applyAlignment="1">
      <alignment horizontal="center" vertical="center"/>
    </xf>
    <xf numFmtId="10" fontId="22" fillId="3"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indent="1"/>
    </xf>
    <xf numFmtId="0" fontId="22" fillId="4" borderId="1" xfId="0" applyFont="1" applyFill="1" applyBorder="1" applyAlignment="1">
      <alignment horizontal="left" vertical="center" wrapText="1" indent="1"/>
    </xf>
    <xf numFmtId="49" fontId="22" fillId="4" borderId="1" xfId="5" applyNumberFormat="1" applyFont="1" applyFill="1" applyBorder="1" applyAlignment="1">
      <alignment horizontal="left" vertical="center" wrapText="1" indent="1"/>
    </xf>
    <xf numFmtId="49" fontId="22" fillId="3" borderId="1" xfId="5" applyNumberFormat="1" applyFont="1" applyFill="1" applyBorder="1" applyAlignment="1">
      <alignment horizontal="left" vertical="center" wrapText="1" indent="1"/>
    </xf>
    <xf numFmtId="14" fontId="22" fillId="8"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10" borderId="1" xfId="0" applyNumberFormat="1" applyFont="1" applyFill="1" applyBorder="1" applyAlignment="1">
      <alignment horizontal="center" vertical="center" wrapText="1"/>
    </xf>
    <xf numFmtId="49" fontId="23" fillId="0" borderId="0" xfId="0" applyNumberFormat="1" applyFont="1" applyBorder="1"/>
    <xf numFmtId="49" fontId="22" fillId="5" borderId="2" xfId="5" applyNumberFormat="1" applyFont="1" applyFill="1" applyBorder="1" applyAlignment="1" applyProtection="1">
      <alignment horizontal="center" vertical="center" wrapText="1"/>
      <protection locked="0"/>
    </xf>
    <xf numFmtId="14" fontId="22" fillId="0" borderId="0" xfId="0" applyNumberFormat="1" applyFont="1" applyFill="1" applyBorder="1" applyAlignment="1">
      <alignment horizontal="center" vertical="center" wrapText="1"/>
    </xf>
    <xf numFmtId="14" fontId="22" fillId="8" borderId="1" xfId="16384" applyNumberFormat="1" applyFont="1" applyFill="1" applyBorder="1" applyAlignment="1">
      <alignment horizontal="center" vertical="center" wrapText="1"/>
    </xf>
    <xf numFmtId="3" fontId="22" fillId="3" borderId="1" xfId="0" applyNumberFormat="1" applyFont="1" applyFill="1" applyBorder="1" applyAlignment="1">
      <alignment horizontal="center" vertical="center" wrapText="1"/>
    </xf>
    <xf numFmtId="9" fontId="22" fillId="4" borderId="1" xfId="1" applyFont="1" applyFill="1" applyBorder="1" applyAlignment="1">
      <alignment horizontal="center" vertical="center" wrapText="1"/>
    </xf>
    <xf numFmtId="9" fontId="22" fillId="3"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3" fontId="22" fillId="3" borderId="1" xfId="0" applyNumberFormat="1" applyFont="1" applyFill="1" applyBorder="1" applyAlignment="1">
      <alignment horizontal="center" vertical="center"/>
    </xf>
    <xf numFmtId="49" fontId="22" fillId="5" borderId="2" xfId="16059" applyNumberFormat="1" applyFont="1" applyFill="1" applyBorder="1" applyAlignment="1" applyProtection="1">
      <alignment horizontal="center" vertical="center" wrapText="1"/>
      <protection locked="0"/>
    </xf>
    <xf numFmtId="49" fontId="22" fillId="4" borderId="1" xfId="1" applyNumberFormat="1" applyFont="1" applyFill="1" applyBorder="1" applyAlignment="1">
      <alignment horizontal="center" vertical="center" wrapText="1"/>
    </xf>
    <xf numFmtId="3" fontId="23" fillId="0" borderId="0" xfId="0" applyNumberFormat="1" applyFont="1"/>
    <xf numFmtId="0" fontId="22" fillId="6" borderId="1" xfId="0" applyFont="1" applyFill="1" applyBorder="1" applyAlignment="1">
      <alignment horizontal="center" vertical="center" wrapText="1"/>
    </xf>
    <xf numFmtId="0" fontId="23" fillId="0" borderId="0" xfId="0" applyFont="1"/>
    <xf numFmtId="1" fontId="22" fillId="0" borderId="1" xfId="0" applyNumberFormat="1" applyFont="1" applyFill="1" applyBorder="1" applyAlignment="1">
      <alignment horizontal="center" vertical="center" wrapText="1"/>
    </xf>
    <xf numFmtId="1" fontId="22" fillId="0" borderId="1" xfId="73" applyNumberFormat="1" applyFont="1" applyFill="1" applyBorder="1" applyAlignment="1">
      <alignment horizontal="center" vertical="center" wrapText="1"/>
    </xf>
    <xf numFmtId="1" fontId="22" fillId="4" borderId="1" xfId="0" applyNumberFormat="1" applyFont="1" applyFill="1" applyBorder="1" applyAlignment="1">
      <alignment horizontal="center" vertical="center" wrapText="1"/>
    </xf>
    <xf numFmtId="14" fontId="32" fillId="4"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1" fontId="23" fillId="0" borderId="0" xfId="0" applyNumberFormat="1" applyFont="1" applyAlignment="1">
      <alignment horizontal="center" vertical="center" wrapText="1"/>
    </xf>
    <xf numFmtId="1" fontId="27" fillId="0" borderId="0" xfId="0" applyNumberFormat="1" applyFont="1" applyAlignment="1">
      <alignment horizontal="center" vertical="center" wrapText="1"/>
    </xf>
    <xf numFmtId="1" fontId="22" fillId="0" borderId="0" xfId="0" applyNumberFormat="1" applyFont="1"/>
    <xf numFmtId="0" fontId="23" fillId="0" borderId="0" xfId="0" applyNumberFormat="1" applyFont="1" applyAlignment="1">
      <alignment horizontal="center" vertical="center" wrapText="1"/>
    </xf>
    <xf numFmtId="0" fontId="27" fillId="0" borderId="0" xfId="0" applyNumberFormat="1" applyFont="1" applyAlignment="1">
      <alignment horizontal="center" vertical="center" wrapText="1"/>
    </xf>
    <xf numFmtId="0" fontId="22" fillId="0" borderId="0" xfId="0" applyNumberFormat="1" applyFont="1"/>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9"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2" fontId="22" fillId="0" borderId="1" xfId="1" applyNumberFormat="1" applyFont="1" applyFill="1" applyBorder="1" applyAlignment="1">
      <alignment horizontal="center" vertical="center" wrapText="1"/>
    </xf>
    <xf numFmtId="14" fontId="22" fillId="0" borderId="1" xfId="73" applyNumberFormat="1" applyFont="1" applyFill="1" applyBorder="1" applyAlignment="1">
      <alignment horizontal="center" vertical="center" wrapText="1"/>
    </xf>
    <xf numFmtId="0" fontId="22" fillId="11" borderId="1"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49" fontId="22" fillId="0" borderId="0" xfId="5" applyNumberFormat="1" applyFont="1" applyFill="1" applyBorder="1" applyAlignment="1">
      <alignment horizontal="center" vertical="center"/>
    </xf>
    <xf numFmtId="49" fontId="22" fillId="0" borderId="0" xfId="5" applyNumberFormat="1" applyFont="1" applyFill="1" applyBorder="1" applyAlignment="1">
      <alignment horizontal="left" vertical="center" wrapText="1" indent="1"/>
    </xf>
    <xf numFmtId="0" fontId="22" fillId="0" borderId="0" xfId="0" applyFont="1" applyFill="1" applyBorder="1" applyAlignment="1">
      <alignment horizontal="center" vertical="center"/>
    </xf>
    <xf numFmtId="0" fontId="25" fillId="0" borderId="0" xfId="0" applyFont="1" applyFill="1" applyBorder="1" applyAlignment="1">
      <alignment horizontal="center" vertical="center"/>
    </xf>
    <xf numFmtId="3" fontId="22" fillId="0" borderId="0" xfId="0" applyNumberFormat="1" applyFont="1" applyFill="1" applyBorder="1" applyAlignment="1">
      <alignment horizontal="center" vertical="center" wrapText="1"/>
    </xf>
    <xf numFmtId="9" fontId="22" fillId="0" borderId="0" xfId="1" applyFont="1" applyFill="1" applyBorder="1" applyAlignment="1">
      <alignment horizontal="center" vertical="center" wrapText="1"/>
    </xf>
    <xf numFmtId="0" fontId="22" fillId="0" borderId="0"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23" fillId="3" borderId="0" xfId="0" applyFont="1" applyFill="1" applyBorder="1"/>
    <xf numFmtId="0" fontId="23" fillId="0" borderId="0" xfId="0" applyFont="1" applyFill="1" applyBorder="1"/>
    <xf numFmtId="0" fontId="23" fillId="0" borderId="0" xfId="0" applyFont="1" applyAlignment="1">
      <alignment horizontal="left" vertical="center"/>
    </xf>
    <xf numFmtId="0" fontId="23" fillId="0" borderId="0" xfId="0" applyFont="1" applyBorder="1" applyAlignment="1">
      <alignment horizontal="left"/>
    </xf>
    <xf numFmtId="0" fontId="37" fillId="0" borderId="0" xfId="0" applyFont="1" applyFill="1" applyAlignment="1"/>
    <xf numFmtId="0" fontId="38" fillId="0" borderId="0" xfId="0" applyFont="1" applyBorder="1" applyAlignment="1">
      <alignment horizontal="left"/>
    </xf>
    <xf numFmtId="0" fontId="39" fillId="0" borderId="0" xfId="0" applyFont="1"/>
    <xf numFmtId="0" fontId="40" fillId="0" borderId="0" xfId="0" applyFont="1"/>
    <xf numFmtId="0" fontId="23" fillId="0" borderId="0" xfId="0" applyFont="1" applyBorder="1" applyAlignment="1">
      <alignment vertical="center"/>
    </xf>
    <xf numFmtId="10" fontId="22" fillId="8" borderId="1" xfId="0" applyNumberFormat="1" applyFont="1" applyFill="1" applyBorder="1" applyAlignment="1">
      <alignment horizontal="center" vertical="center" wrapText="1"/>
    </xf>
    <xf numFmtId="10" fontId="22" fillId="8" borderId="1" xfId="1" applyNumberFormat="1" applyFont="1" applyFill="1" applyBorder="1" applyAlignment="1">
      <alignment horizontal="center" vertical="center" wrapText="1"/>
    </xf>
    <xf numFmtId="10" fontId="22" fillId="10" borderId="1" xfId="1" applyNumberFormat="1" applyFont="1" applyFill="1" applyBorder="1" applyAlignment="1">
      <alignment horizontal="center" vertical="center" wrapText="1"/>
    </xf>
    <xf numFmtId="14" fontId="22" fillId="8"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xf>
    <xf numFmtId="14" fontId="22" fillId="8" borderId="1" xfId="0" applyNumberFormat="1" applyFont="1" applyFill="1" applyBorder="1" applyAlignment="1">
      <alignment vertical="center" wrapText="1"/>
    </xf>
    <xf numFmtId="14" fontId="22" fillId="4" borderId="1" xfId="0" applyNumberFormat="1" applyFont="1" applyFill="1" applyBorder="1" applyAlignment="1">
      <alignment horizontal="center" vertical="center" wrapText="1"/>
    </xf>
    <xf numFmtId="0" fontId="29" fillId="0" borderId="0" xfId="0" applyFont="1" applyAlignment="1">
      <alignment horizontal="left" wrapText="1"/>
    </xf>
    <xf numFmtId="0" fontId="23" fillId="0" borderId="0" xfId="0" applyFont="1" applyAlignment="1">
      <alignment horizontal="center" vertical="center" wrapText="1"/>
    </xf>
    <xf numFmtId="0" fontId="27" fillId="0" borderId="0" xfId="0" applyFont="1" applyAlignment="1">
      <alignment horizontal="center" vertical="center" wrapText="1"/>
    </xf>
    <xf numFmtId="14" fontId="23" fillId="8" borderId="1" xfId="0" applyNumberFormat="1" applyFont="1" applyFill="1" applyBorder="1" applyAlignment="1">
      <alignment horizontal="center" vertical="center"/>
    </xf>
    <xf numFmtId="0" fontId="23" fillId="8" borderId="1" xfId="0" applyFont="1" applyFill="1" applyBorder="1" applyAlignment="1">
      <alignment horizontal="center" vertical="center"/>
    </xf>
    <xf numFmtId="0" fontId="23" fillId="3" borderId="1" xfId="0" applyFont="1" applyFill="1" applyBorder="1" applyAlignment="1">
      <alignment horizontal="center" vertical="center"/>
    </xf>
    <xf numFmtId="49" fontId="22" fillId="0" borderId="5" xfId="1" applyNumberFormat="1" applyFont="1" applyFill="1" applyBorder="1" applyAlignment="1">
      <alignment vertical="center" wrapText="1"/>
    </xf>
    <xf numFmtId="49" fontId="22" fillId="8" borderId="5" xfId="1" applyNumberFormat="1" applyFont="1" applyFill="1" applyBorder="1" applyAlignment="1">
      <alignment vertical="center" wrapText="1"/>
    </xf>
    <xf numFmtId="10" fontId="22" fillId="4" borderId="2" xfId="0" applyNumberFormat="1" applyFont="1" applyFill="1" applyBorder="1" applyAlignment="1">
      <alignment vertical="center" wrapText="1"/>
    </xf>
    <xf numFmtId="49" fontId="22" fillId="0" borderId="1" xfId="1" applyNumberFormat="1" applyFont="1" applyFill="1" applyBorder="1" applyAlignment="1">
      <alignment vertical="center" wrapText="1"/>
    </xf>
    <xf numFmtId="49" fontId="22" fillId="4" borderId="1" xfId="0" applyNumberFormat="1" applyFont="1" applyFill="1" applyBorder="1" applyAlignment="1">
      <alignment vertical="center" wrapText="1"/>
    </xf>
    <xf numFmtId="0" fontId="22" fillId="4" borderId="1" xfId="0" applyFont="1" applyFill="1" applyBorder="1" applyAlignment="1">
      <alignment vertical="center" wrapText="1"/>
    </xf>
    <xf numFmtId="10" fontId="22" fillId="4" borderId="3" xfId="0" applyNumberFormat="1" applyFont="1" applyFill="1" applyBorder="1" applyAlignment="1">
      <alignment horizontal="center" vertical="center"/>
    </xf>
    <xf numFmtId="0" fontId="22" fillId="3" borderId="1" xfId="0" applyFont="1" applyFill="1" applyBorder="1" applyAlignment="1">
      <alignment vertical="center" wrapText="1"/>
    </xf>
    <xf numFmtId="49" fontId="22" fillId="8" borderId="1" xfId="1" applyNumberFormat="1" applyFont="1" applyFill="1" applyBorder="1" applyAlignment="1">
      <alignment vertical="center" wrapText="1"/>
    </xf>
    <xf numFmtId="49" fontId="22" fillId="8" borderId="1" xfId="0" applyNumberFormat="1" applyFont="1" applyFill="1" applyBorder="1" applyAlignment="1">
      <alignment vertical="center" wrapText="1"/>
    </xf>
    <xf numFmtId="0" fontId="22" fillId="8" borderId="1" xfId="0" applyFont="1" applyFill="1" applyBorder="1" applyAlignment="1">
      <alignment vertical="center" wrapText="1"/>
    </xf>
    <xf numFmtId="0" fontId="22" fillId="0" borderId="1" xfId="0" applyFont="1" applyBorder="1" applyAlignment="1">
      <alignment horizontal="center" vertical="center"/>
    </xf>
    <xf numFmtId="10" fontId="22" fillId="3" borderId="2" xfId="1" applyNumberFormat="1" applyFont="1" applyFill="1" applyBorder="1" applyAlignment="1">
      <alignment horizontal="center" vertical="center" wrapText="1"/>
    </xf>
    <xf numFmtId="0" fontId="22" fillId="4" borderId="5" xfId="0" applyFont="1" applyFill="1" applyBorder="1" applyAlignment="1">
      <alignment horizontal="center" vertical="center"/>
    </xf>
    <xf numFmtId="10" fontId="2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22" fillId="4" borderId="5" xfId="0" applyNumberFormat="1" applyFont="1" applyFill="1" applyBorder="1" applyAlignment="1">
      <alignment horizontal="center" vertical="center"/>
    </xf>
    <xf numFmtId="49" fontId="22" fillId="0" borderId="0" xfId="5" applyNumberFormat="1" applyFont="1" applyFill="1" applyBorder="1" applyAlignment="1">
      <alignment horizontal="left" vertical="center" indent="1"/>
    </xf>
    <xf numFmtId="10" fontId="22" fillId="0" borderId="1" xfId="1" applyNumberFormat="1" applyFont="1" applyFill="1" applyBorder="1" applyAlignment="1">
      <alignment horizontal="center" vertical="center" wrapText="1"/>
    </xf>
    <xf numFmtId="10" fontId="22" fillId="4" borderId="3" xfId="0" applyNumberFormat="1" applyFont="1" applyFill="1" applyBorder="1" applyAlignment="1">
      <alignment vertical="center" wrapText="1"/>
    </xf>
    <xf numFmtId="10" fontId="22" fillId="10" borderId="2" xfId="0" applyNumberFormat="1" applyFont="1" applyFill="1" applyBorder="1" applyAlignment="1">
      <alignment vertical="center" wrapText="1"/>
    </xf>
    <xf numFmtId="10" fontId="22" fillId="10" borderId="3" xfId="0" applyNumberFormat="1" applyFont="1" applyFill="1" applyBorder="1" applyAlignment="1">
      <alignment vertical="center" wrapText="1"/>
    </xf>
    <xf numFmtId="0" fontId="27" fillId="0" borderId="0" xfId="0" applyFont="1" applyAlignment="1">
      <alignment horizontal="center" vertical="center" wrapText="1"/>
    </xf>
    <xf numFmtId="0" fontId="23" fillId="0" borderId="0" xfId="0" applyFont="1" applyAlignment="1">
      <alignment horizontal="center" vertical="center" wrapText="1"/>
    </xf>
    <xf numFmtId="0" fontId="41" fillId="0" borderId="0" xfId="0" applyFont="1" applyAlignment="1">
      <alignment vertical="center" wrapText="1"/>
    </xf>
    <xf numFmtId="0" fontId="42" fillId="0" borderId="0" xfId="0" applyFont="1" applyAlignment="1">
      <alignment horizontal="left" vertical="center"/>
    </xf>
    <xf numFmtId="0" fontId="25" fillId="7" borderId="5"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3" fillId="0" borderId="0" xfId="0" applyFont="1" applyAlignment="1">
      <alignment horizontal="center" vertical="center" wrapText="1"/>
    </xf>
    <xf numFmtId="0" fontId="25" fillId="7" borderId="10" xfId="0" applyFont="1" applyFill="1" applyBorder="1" applyAlignment="1">
      <alignment horizontal="center" vertical="center" wrapText="1"/>
    </xf>
    <xf numFmtId="0" fontId="34" fillId="0" borderId="7" xfId="0" applyFont="1" applyFill="1" applyBorder="1" applyAlignment="1">
      <alignment horizontal="center" vertical="center"/>
    </xf>
    <xf numFmtId="0" fontId="23" fillId="0" borderId="7" xfId="0" applyFont="1" applyBorder="1" applyAlignment="1">
      <alignment horizontal="center" vertical="center"/>
    </xf>
    <xf numFmtId="0" fontId="23" fillId="0" borderId="7" xfId="0" applyFont="1" applyFill="1" applyBorder="1" applyAlignment="1">
      <alignment horizontal="center" vertical="center"/>
    </xf>
    <xf numFmtId="0" fontId="25" fillId="7" borderId="11" xfId="0" applyFont="1" applyFill="1" applyBorder="1" applyAlignment="1">
      <alignment horizontal="center" vertical="center" wrapText="1"/>
    </xf>
    <xf numFmtId="14" fontId="22" fillId="4" borderId="8" xfId="0" applyNumberFormat="1" applyFont="1" applyFill="1" applyBorder="1" applyAlignment="1">
      <alignment horizontal="center" vertical="center" wrapText="1"/>
    </xf>
    <xf numFmtId="14" fontId="22" fillId="0" borderId="8" xfId="0" applyNumberFormat="1"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5" fillId="7" borderId="18" xfId="0" applyFont="1" applyFill="1" applyBorder="1" applyAlignment="1">
      <alignment horizontal="center" vertical="center" wrapText="1"/>
    </xf>
    <xf numFmtId="0" fontId="25" fillId="7"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14" fontId="22" fillId="4" borderId="19" xfId="0" applyNumberFormat="1" applyFont="1" applyFill="1" applyBorder="1" applyAlignment="1">
      <alignment horizontal="center" vertical="center" wrapText="1"/>
    </xf>
    <xf numFmtId="0" fontId="22" fillId="3" borderId="21" xfId="0" applyFont="1" applyFill="1" applyBorder="1" applyAlignment="1">
      <alignment horizontal="center" vertical="center" wrapText="1"/>
    </xf>
    <xf numFmtId="14" fontId="22" fillId="0" borderId="19" xfId="0" applyNumberFormat="1" applyFont="1" applyFill="1" applyBorder="1" applyAlignment="1">
      <alignment horizontal="center" vertical="center" wrapText="1"/>
    </xf>
    <xf numFmtId="49" fontId="22" fillId="4" borderId="21" xfId="5"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49" fontId="22" fillId="4" borderId="21" xfId="5" applyNumberFormat="1" applyFont="1" applyFill="1" applyBorder="1" applyAlignment="1">
      <alignment horizontal="center" vertical="center" wrapText="1"/>
    </xf>
    <xf numFmtId="49" fontId="22" fillId="3" borderId="21" xfId="5" applyNumberFormat="1" applyFont="1" applyFill="1" applyBorder="1" applyAlignment="1">
      <alignment horizontal="center" vertical="center"/>
    </xf>
    <xf numFmtId="14" fontId="22" fillId="0" borderId="23" xfId="0" applyNumberFormat="1" applyFont="1" applyFill="1" applyBorder="1" applyAlignment="1">
      <alignment horizontal="center" vertical="center" wrapText="1"/>
    </xf>
    <xf numFmtId="0" fontId="22" fillId="0" borderId="24" xfId="0" applyFont="1" applyFill="1" applyBorder="1" applyAlignment="1">
      <alignment horizontal="left" vertical="center" wrapText="1" indent="1"/>
    </xf>
    <xf numFmtId="0" fontId="22" fillId="0" borderId="24" xfId="0" applyFont="1" applyFill="1" applyBorder="1" applyAlignment="1">
      <alignment horizontal="center" vertical="center" wrapText="1"/>
    </xf>
    <xf numFmtId="0" fontId="25" fillId="0" borderId="24" xfId="0" applyFont="1" applyFill="1" applyBorder="1" applyAlignment="1">
      <alignment horizontal="center" vertical="center" wrapText="1"/>
    </xf>
    <xf numFmtId="3" fontId="22" fillId="3" borderId="24" xfId="0" applyNumberFormat="1" applyFont="1" applyFill="1" applyBorder="1" applyAlignment="1">
      <alignment horizontal="center" vertical="center" wrapText="1"/>
    </xf>
    <xf numFmtId="3" fontId="26" fillId="0" borderId="24" xfId="0" applyNumberFormat="1" applyFont="1" applyFill="1" applyBorder="1" applyAlignment="1">
      <alignment horizontal="center" vertical="center" wrapText="1"/>
    </xf>
    <xf numFmtId="9" fontId="26" fillId="0" borderId="24" xfId="1" applyFont="1" applyFill="1" applyBorder="1" applyAlignment="1">
      <alignment horizontal="center" vertical="center" wrapText="1"/>
    </xf>
    <xf numFmtId="3" fontId="22" fillId="0" borderId="24" xfId="0" applyNumberFormat="1" applyFont="1" applyFill="1" applyBorder="1" applyAlignment="1">
      <alignment horizontal="center" vertical="center" wrapText="1"/>
    </xf>
    <xf numFmtId="9" fontId="22" fillId="0" borderId="24" xfId="1" applyFont="1" applyFill="1" applyBorder="1" applyAlignment="1">
      <alignment horizontal="center" vertical="center" wrapText="1"/>
    </xf>
    <xf numFmtId="49" fontId="22" fillId="3" borderId="24" xfId="1" applyNumberFormat="1" applyFont="1" applyFill="1" applyBorder="1" applyAlignment="1">
      <alignment horizontal="center" vertical="center" wrapText="1"/>
    </xf>
    <xf numFmtId="49" fontId="22" fillId="0" borderId="24" xfId="1" applyNumberFormat="1" applyFont="1" applyFill="1" applyBorder="1" applyAlignment="1">
      <alignment vertical="center" wrapText="1"/>
    </xf>
    <xf numFmtId="49" fontId="22" fillId="8" borderId="24" xfId="1" applyNumberFormat="1" applyFont="1" applyFill="1" applyBorder="1" applyAlignment="1">
      <alignment vertical="center" wrapText="1"/>
    </xf>
    <xf numFmtId="14" fontId="22" fillId="0" borderId="24" xfId="0" applyNumberFormat="1" applyFont="1" applyFill="1" applyBorder="1" applyAlignment="1">
      <alignment horizontal="center" vertical="center" wrapText="1"/>
    </xf>
    <xf numFmtId="14" fontId="22" fillId="8" borderId="24" xfId="0" applyNumberFormat="1" applyFont="1" applyFill="1" applyBorder="1" applyAlignment="1">
      <alignment horizontal="center" vertical="center" wrapText="1"/>
    </xf>
    <xf numFmtId="14" fontId="23" fillId="8" borderId="24" xfId="0" applyNumberFormat="1" applyFont="1" applyFill="1" applyBorder="1" applyAlignment="1">
      <alignment horizontal="center" vertical="center"/>
    </xf>
    <xf numFmtId="10" fontId="22" fillId="10" borderId="24" xfId="1" applyNumberFormat="1" applyFont="1" applyFill="1" applyBorder="1" applyAlignment="1">
      <alignment horizontal="center" vertical="center" wrapText="1"/>
    </xf>
    <xf numFmtId="1" fontId="22" fillId="0" borderId="24" xfId="0" applyNumberFormat="1" applyFont="1" applyFill="1" applyBorder="1" applyAlignment="1">
      <alignment horizontal="center" vertical="center" wrapText="1"/>
    </xf>
    <xf numFmtId="14" fontId="22" fillId="9" borderId="24" xfId="0" applyNumberFormat="1" applyFont="1" applyFill="1" applyBorder="1" applyAlignment="1">
      <alignment horizontal="center" vertical="center" wrapText="1"/>
    </xf>
    <xf numFmtId="14" fontId="22" fillId="0" borderId="25" xfId="0" applyNumberFormat="1" applyFont="1" applyFill="1" applyBorder="1" applyAlignment="1">
      <alignment horizontal="center" vertical="center" wrapText="1"/>
    </xf>
    <xf numFmtId="14" fontId="22" fillId="3" borderId="8"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9" fontId="26" fillId="0" borderId="1" xfId="1" applyFont="1" applyFill="1" applyBorder="1" applyAlignment="1">
      <alignment horizontal="center" vertical="center" wrapText="1"/>
    </xf>
    <xf numFmtId="49" fontId="22" fillId="3" borderId="1" xfId="5" applyNumberFormat="1" applyFont="1" applyFill="1" applyBorder="1" applyAlignment="1">
      <alignment horizontal="center" vertical="center"/>
    </xf>
    <xf numFmtId="1" fontId="22" fillId="0" borderId="19" xfId="0" applyNumberFormat="1" applyFont="1" applyFill="1" applyBorder="1" applyAlignment="1">
      <alignment horizontal="center" vertical="center" wrapText="1"/>
    </xf>
    <xf numFmtId="1" fontId="22" fillId="0" borderId="19" xfId="73" applyNumberFormat="1" applyFont="1" applyFill="1" applyBorder="1" applyAlignment="1">
      <alignment horizontal="center" vertical="center" wrapText="1"/>
    </xf>
    <xf numFmtId="0" fontId="34" fillId="0" borderId="26" xfId="0" applyFont="1" applyFill="1" applyBorder="1" applyAlignment="1">
      <alignment horizontal="center" vertical="center"/>
    </xf>
    <xf numFmtId="0" fontId="23" fillId="0" borderId="26" xfId="0" applyFont="1" applyBorder="1" applyAlignment="1">
      <alignment horizontal="center" vertical="center"/>
    </xf>
    <xf numFmtId="0" fontId="23" fillId="3" borderId="26"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29" xfId="0" applyFont="1" applyBorder="1" applyAlignment="1">
      <alignment horizontal="center" vertical="center"/>
    </xf>
    <xf numFmtId="14" fontId="25" fillId="0" borderId="8" xfId="0" applyNumberFormat="1" applyFont="1" applyFill="1" applyBorder="1" applyAlignment="1">
      <alignment horizontal="center" vertical="center" wrapText="1"/>
    </xf>
    <xf numFmtId="0" fontId="42" fillId="0" borderId="0" xfId="0" applyFont="1"/>
    <xf numFmtId="0" fontId="42" fillId="3" borderId="0" xfId="0" applyFont="1" applyFill="1"/>
    <xf numFmtId="14" fontId="25" fillId="4" borderId="8" xfId="0" applyNumberFormat="1" applyFont="1" applyFill="1" applyBorder="1" applyAlignment="1">
      <alignment horizontal="center" vertical="center" wrapText="1"/>
    </xf>
    <xf numFmtId="0" fontId="34" fillId="13" borderId="26" xfId="0" applyFont="1" applyFill="1" applyBorder="1" applyAlignment="1">
      <alignment horizontal="center" vertical="center"/>
    </xf>
    <xf numFmtId="0" fontId="25" fillId="7" borderId="21" xfId="0" applyFont="1" applyFill="1" applyBorder="1" applyAlignment="1">
      <alignment horizontal="center" vertical="center" wrapText="1"/>
    </xf>
    <xf numFmtId="0" fontId="34" fillId="0" borderId="21" xfId="0" applyFont="1" applyFill="1" applyBorder="1" applyAlignment="1">
      <alignment horizontal="center" vertical="center"/>
    </xf>
    <xf numFmtId="0" fontId="42" fillId="0" borderId="21" xfId="0" applyFont="1" applyBorder="1" applyAlignment="1">
      <alignment horizontal="center" vertical="center"/>
    </xf>
    <xf numFmtId="0" fontId="23" fillId="0" borderId="21" xfId="0" applyFont="1" applyBorder="1" applyAlignment="1">
      <alignment horizontal="center" vertical="center"/>
    </xf>
    <xf numFmtId="0" fontId="44" fillId="0" borderId="21" xfId="0" applyFont="1" applyFill="1" applyBorder="1" applyAlignment="1">
      <alignment horizontal="center" vertical="center"/>
    </xf>
    <xf numFmtId="0" fontId="23" fillId="0" borderId="23" xfId="0" applyFont="1" applyBorder="1" applyAlignment="1">
      <alignment horizontal="center" vertical="center"/>
    </xf>
    <xf numFmtId="3" fontId="25" fillId="12" borderId="1" xfId="0" applyNumberFormat="1" applyFont="1" applyFill="1" applyBorder="1" applyAlignment="1">
      <alignment vertical="center" wrapText="1"/>
    </xf>
    <xf numFmtId="3" fontId="25" fillId="12" borderId="19" xfId="0" applyNumberFormat="1" applyFont="1" applyFill="1" applyBorder="1" applyAlignment="1">
      <alignment vertical="center" wrapText="1"/>
    </xf>
    <xf numFmtId="3" fontId="25" fillId="13" borderId="1" xfId="0" applyNumberFormat="1" applyFont="1" applyFill="1" applyBorder="1" applyAlignment="1">
      <alignment vertical="center" wrapText="1"/>
    </xf>
    <xf numFmtId="3" fontId="25" fillId="13" borderId="19" xfId="0" applyNumberFormat="1" applyFont="1" applyFill="1" applyBorder="1" applyAlignment="1">
      <alignment vertical="center" wrapText="1"/>
    </xf>
    <xf numFmtId="0" fontId="25" fillId="7" borderId="28" xfId="0" applyFont="1" applyFill="1" applyBorder="1" applyAlignment="1">
      <alignment horizontal="center" vertical="center" wrapText="1"/>
    </xf>
    <xf numFmtId="14" fontId="22" fillId="10" borderId="24" xfId="0" applyNumberFormat="1" applyFont="1" applyFill="1" applyBorder="1" applyAlignment="1">
      <alignment horizontal="center" vertical="center" wrapText="1"/>
    </xf>
    <xf numFmtId="0" fontId="23" fillId="0" borderId="0" xfId="0" applyFont="1" applyBorder="1"/>
    <xf numFmtId="0" fontId="23" fillId="0" borderId="0" xfId="0" applyFont="1" applyBorder="1" applyAlignment="1">
      <alignment horizontal="center" vertical="center"/>
    </xf>
    <xf numFmtId="14" fontId="22" fillId="14" borderId="1" xfId="0" applyNumberFormat="1" applyFont="1" applyFill="1" applyBorder="1" applyAlignment="1">
      <alignment horizontal="center" vertical="center" wrapText="1"/>
    </xf>
    <xf numFmtId="49" fontId="22" fillId="3" borderId="1" xfId="1" applyNumberFormat="1" applyFont="1" applyFill="1" applyBorder="1" applyAlignment="1">
      <alignment vertical="center" wrapText="1"/>
    </xf>
    <xf numFmtId="1" fontId="22" fillId="3" borderId="1" xfId="0" applyNumberFormat="1" applyFont="1" applyFill="1" applyBorder="1" applyAlignment="1">
      <alignment horizontal="center" vertical="center" wrapText="1"/>
    </xf>
    <xf numFmtId="1" fontId="22" fillId="3" borderId="19" xfId="0" applyNumberFormat="1" applyFont="1" applyFill="1" applyBorder="1" applyAlignment="1">
      <alignment horizontal="center" vertical="center" wrapText="1"/>
    </xf>
    <xf numFmtId="49" fontId="22" fillId="3" borderId="1" xfId="0" applyNumberFormat="1" applyFont="1" applyFill="1" applyBorder="1" applyAlignment="1">
      <alignment vertical="center" wrapText="1"/>
    </xf>
    <xf numFmtId="10" fontId="22" fillId="3" borderId="1" xfId="0" applyNumberFormat="1" applyFont="1" applyFill="1" applyBorder="1" applyAlignment="1">
      <alignment horizontal="center" vertical="center"/>
    </xf>
    <xf numFmtId="14" fontId="32" fillId="3" borderId="1" xfId="0" applyNumberFormat="1"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24" xfId="0" applyFont="1" applyFill="1" applyBorder="1" applyAlignment="1">
      <alignment horizontal="left" vertical="center" wrapText="1" indent="1"/>
    </xf>
    <xf numFmtId="0" fontId="22" fillId="3" borderId="24" xfId="0" applyFont="1" applyFill="1" applyBorder="1" applyAlignment="1">
      <alignment horizontal="center" vertical="center"/>
    </xf>
    <xf numFmtId="3" fontId="22" fillId="3" borderId="24" xfId="0" applyNumberFormat="1" applyFont="1" applyFill="1" applyBorder="1" applyAlignment="1">
      <alignment horizontal="center" vertical="center"/>
    </xf>
    <xf numFmtId="9" fontId="22" fillId="3" borderId="24" xfId="1" applyFont="1" applyFill="1" applyBorder="1" applyAlignment="1">
      <alignment horizontal="center" vertical="center" wrapText="1"/>
    </xf>
    <xf numFmtId="10" fontId="22" fillId="3" borderId="24" xfId="0" applyNumberFormat="1" applyFont="1" applyFill="1" applyBorder="1" applyAlignment="1">
      <alignment horizontal="center" vertical="center"/>
    </xf>
    <xf numFmtId="14" fontId="22" fillId="3" borderId="24" xfId="0" applyNumberFormat="1" applyFont="1" applyFill="1" applyBorder="1" applyAlignment="1">
      <alignment horizontal="center" vertical="center" wrapText="1"/>
    </xf>
    <xf numFmtId="1" fontId="22" fillId="3" borderId="24" xfId="0" applyNumberFormat="1" applyFont="1" applyFill="1" applyBorder="1" applyAlignment="1">
      <alignment horizontal="center" vertical="center" wrapText="1"/>
    </xf>
    <xf numFmtId="1" fontId="22" fillId="3" borderId="25" xfId="0" applyNumberFormat="1" applyFont="1" applyFill="1" applyBorder="1" applyAlignment="1">
      <alignment horizontal="center" vertical="center" wrapText="1"/>
    </xf>
    <xf numFmtId="49" fontId="22" fillId="3" borderId="1" xfId="5" applyNumberFormat="1" applyFont="1" applyFill="1" applyBorder="1" applyAlignment="1">
      <alignment horizontal="center" vertical="center" wrapText="1"/>
    </xf>
    <xf numFmtId="10" fontId="22" fillId="3" borderId="1" xfId="0" applyNumberFormat="1" applyFont="1" applyFill="1" applyBorder="1" applyAlignment="1">
      <alignment vertical="center" wrapText="1"/>
    </xf>
    <xf numFmtId="14" fontId="22" fillId="3" borderId="1" xfId="0" applyNumberFormat="1" applyFont="1" applyFill="1" applyBorder="1" applyAlignment="1">
      <alignment vertical="center" wrapText="1"/>
    </xf>
    <xf numFmtId="14" fontId="22" fillId="3" borderId="19" xfId="0" applyNumberFormat="1" applyFont="1" applyFill="1" applyBorder="1" applyAlignment="1">
      <alignment horizontal="center" vertical="center" wrapText="1"/>
    </xf>
    <xf numFmtId="14" fontId="22" fillId="3" borderId="25"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0" fontId="22" fillId="3" borderId="24" xfId="0" applyFont="1" applyFill="1" applyBorder="1" applyAlignment="1">
      <alignment horizontal="left" vertical="center" wrapText="1"/>
    </xf>
    <xf numFmtId="10" fontId="22" fillId="3" borderId="24" xfId="0" applyNumberFormat="1" applyFont="1" applyFill="1" applyBorder="1" applyAlignment="1">
      <alignment horizontal="center" vertical="center" wrapText="1"/>
    </xf>
    <xf numFmtId="14" fontId="32" fillId="10" borderId="1" xfId="0" applyNumberFormat="1" applyFont="1" applyFill="1" applyBorder="1" applyAlignment="1">
      <alignment horizontal="center" vertical="center" wrapText="1"/>
    </xf>
    <xf numFmtId="14" fontId="22" fillId="10" borderId="1" xfId="73" applyNumberFormat="1" applyFont="1" applyFill="1" applyBorder="1" applyAlignment="1">
      <alignment horizontal="center" vertical="center" wrapText="1"/>
    </xf>
    <xf numFmtId="1" fontId="22" fillId="8" borderId="1" xfId="0" applyNumberFormat="1" applyFont="1" applyFill="1" applyBorder="1" applyAlignment="1">
      <alignment horizontal="center" vertical="center" wrapText="1"/>
    </xf>
    <xf numFmtId="49" fontId="22" fillId="9" borderId="1" xfId="16059" applyNumberFormat="1" applyFont="1" applyFill="1" applyBorder="1" applyAlignment="1" applyProtection="1">
      <alignment horizontal="center" vertical="center" wrapText="1"/>
      <protection locked="0"/>
    </xf>
    <xf numFmtId="49" fontId="22" fillId="9" borderId="1" xfId="5" applyNumberFormat="1" applyFont="1" applyFill="1" applyBorder="1" applyAlignment="1" applyProtection="1">
      <alignment horizontal="center" vertical="center" wrapText="1"/>
      <protection locked="0"/>
    </xf>
    <xf numFmtId="0" fontId="22" fillId="15" borderId="1" xfId="0" applyFont="1" applyFill="1" applyBorder="1" applyAlignment="1">
      <alignment horizontal="center" vertical="center" wrapText="1"/>
    </xf>
    <xf numFmtId="0" fontId="22" fillId="15" borderId="1" xfId="0" applyNumberFormat="1" applyFont="1" applyFill="1" applyBorder="1" applyAlignment="1">
      <alignment horizontal="center" vertical="center" wrapText="1"/>
    </xf>
    <xf numFmtId="0" fontId="25" fillId="15" borderId="21"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9" xfId="0" applyFont="1" applyFill="1" applyBorder="1" applyAlignment="1">
      <alignment horizontal="center" vertical="center" wrapText="1"/>
    </xf>
    <xf numFmtId="0" fontId="25" fillId="15" borderId="28" xfId="0" applyFont="1" applyFill="1" applyBorder="1" applyAlignment="1">
      <alignment horizontal="center" vertical="center" wrapText="1"/>
    </xf>
    <xf numFmtId="3" fontId="25" fillId="12" borderId="1" xfId="0" applyNumberFormat="1" applyFont="1" applyFill="1" applyBorder="1" applyAlignment="1">
      <alignment horizontal="center" vertical="center" wrapText="1"/>
    </xf>
    <xf numFmtId="3" fontId="25" fillId="13" borderId="1" xfId="0" applyNumberFormat="1" applyFont="1" applyFill="1" applyBorder="1" applyAlignment="1">
      <alignment horizontal="center" vertical="center" wrapText="1"/>
    </xf>
    <xf numFmtId="9" fontId="22" fillId="0" borderId="0" xfId="1" applyNumberFormat="1"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5" fillId="0" borderId="5" xfId="0" applyNumberFormat="1" applyFont="1" applyFill="1" applyBorder="1" applyAlignment="1">
      <alignment horizontal="center" vertical="center" wrapText="1"/>
    </xf>
    <xf numFmtId="3" fontId="22" fillId="0" borderId="5" xfId="0" applyNumberFormat="1" applyFont="1" applyFill="1" applyBorder="1" applyAlignment="1">
      <alignment horizontal="center" vertical="center" wrapText="1"/>
    </xf>
    <xf numFmtId="0" fontId="30" fillId="0" borderId="0" xfId="0" applyFont="1" applyAlignment="1">
      <alignment wrapText="1"/>
    </xf>
    <xf numFmtId="0" fontId="25" fillId="7" borderId="9"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30" fillId="0" borderId="0" xfId="0" applyFont="1" applyAlignment="1">
      <alignment horizontal="left" wrapText="1"/>
    </xf>
    <xf numFmtId="0" fontId="25" fillId="7" borderId="13"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3" fillId="0" borderId="0" xfId="0" applyFont="1" applyAlignment="1">
      <alignment horizontal="center" vertical="center" wrapText="1"/>
    </xf>
    <xf numFmtId="0" fontId="22" fillId="11" borderId="17" xfId="0" applyFont="1" applyFill="1" applyBorder="1" applyAlignment="1">
      <alignment horizontal="center" vertical="center" wrapText="1"/>
    </xf>
    <xf numFmtId="0" fontId="22" fillId="11" borderId="19" xfId="0" applyFont="1" applyFill="1" applyBorder="1" applyAlignment="1">
      <alignment horizontal="center" vertical="center" wrapText="1"/>
    </xf>
    <xf numFmtId="0" fontId="22" fillId="11" borderId="14" xfId="0" applyNumberFormat="1" applyFont="1" applyFill="1" applyBorder="1" applyAlignment="1">
      <alignment horizontal="center" vertical="center" wrapText="1"/>
    </xf>
    <xf numFmtId="0" fontId="22" fillId="11" borderId="16" xfId="0" applyFont="1" applyFill="1" applyBorder="1" applyAlignment="1">
      <alignment horizontal="center" vertical="center" wrapText="1"/>
    </xf>
    <xf numFmtId="1" fontId="22" fillId="11" borderId="4" xfId="0" applyNumberFormat="1" applyFont="1" applyFill="1" applyBorder="1" applyAlignment="1">
      <alignment horizontal="center" vertical="center" wrapText="1"/>
    </xf>
    <xf numFmtId="1" fontId="22" fillId="11" borderId="5" xfId="0" applyNumberFormat="1"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5" xfId="0" applyFont="1" applyFill="1" applyBorder="1" applyAlignment="1">
      <alignment horizontal="center" vertical="center" wrapText="1"/>
    </xf>
    <xf numFmtId="3" fontId="22" fillId="5" borderId="4"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0" fontId="25" fillId="7" borderId="12" xfId="0" applyFont="1" applyFill="1" applyBorder="1" applyAlignment="1">
      <alignment horizontal="center" vertical="center" wrapText="1"/>
    </xf>
    <xf numFmtId="0" fontId="25" fillId="7" borderId="18" xfId="0" applyFont="1" applyFill="1" applyBorder="1" applyAlignment="1">
      <alignment horizontal="center" vertical="center" wrapText="1"/>
    </xf>
    <xf numFmtId="0" fontId="22" fillId="11" borderId="8" xfId="0" applyFont="1" applyFill="1" applyBorder="1" applyAlignment="1">
      <alignment horizontal="center" vertical="center" wrapText="1"/>
    </xf>
    <xf numFmtId="49" fontId="22" fillId="5" borderId="14" xfId="5" applyNumberFormat="1" applyFont="1" applyFill="1" applyBorder="1" applyAlignment="1" applyProtection="1">
      <alignment horizontal="center" vertical="center" wrapText="1"/>
      <protection locked="0"/>
    </xf>
    <xf numFmtId="49" fontId="22" fillId="5" borderId="15" xfId="5" applyNumberFormat="1" applyFont="1" applyFill="1" applyBorder="1" applyAlignment="1" applyProtection="1">
      <alignment horizontal="center" vertical="center" wrapText="1"/>
      <protection locked="0"/>
    </xf>
    <xf numFmtId="49" fontId="22" fillId="5" borderId="16" xfId="5" applyNumberFormat="1" applyFont="1" applyFill="1" applyBorder="1" applyAlignment="1" applyProtection="1">
      <alignment horizontal="center" vertical="center" wrapText="1"/>
      <protection locked="0"/>
    </xf>
    <xf numFmtId="0" fontId="43" fillId="0" borderId="0" xfId="0"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14" fontId="22" fillId="4" borderId="2" xfId="0" applyNumberFormat="1" applyFont="1" applyFill="1" applyBorder="1" applyAlignment="1">
      <alignment horizontal="center" vertical="center" wrapText="1"/>
    </xf>
    <xf numFmtId="14" fontId="22" fillId="4" borderId="5" xfId="0" applyNumberFormat="1" applyFont="1" applyFill="1" applyBorder="1" applyAlignment="1">
      <alignment horizontal="center" vertical="center" wrapText="1"/>
    </xf>
    <xf numFmtId="14" fontId="22" fillId="8" borderId="2" xfId="0" applyNumberFormat="1" applyFont="1" applyFill="1" applyBorder="1" applyAlignment="1">
      <alignment horizontal="center" vertical="center" wrapText="1"/>
    </xf>
    <xf numFmtId="14" fontId="22" fillId="8" borderId="5" xfId="0" applyNumberFormat="1" applyFont="1" applyFill="1" applyBorder="1" applyAlignment="1">
      <alignment horizontal="center" vertical="center" wrapText="1"/>
    </xf>
    <xf numFmtId="0" fontId="23" fillId="0" borderId="2" xfId="0" applyFont="1" applyBorder="1" applyAlignment="1">
      <alignment horizontal="center" vertical="center"/>
    </xf>
    <xf numFmtId="0" fontId="23" fillId="0" borderId="5" xfId="0" applyFont="1" applyBorder="1" applyAlignment="1">
      <alignment horizontal="center" vertical="center"/>
    </xf>
    <xf numFmtId="14" fontId="22" fillId="4" borderId="22" xfId="0" applyNumberFormat="1" applyFont="1" applyFill="1" applyBorder="1" applyAlignment="1">
      <alignment horizontal="center" vertical="center" wrapText="1"/>
    </xf>
    <xf numFmtId="14" fontId="22" fillId="4" borderId="20" xfId="0" applyNumberFormat="1" applyFont="1" applyFill="1" applyBorder="1" applyAlignment="1">
      <alignment horizontal="center" vertical="center" wrapText="1"/>
    </xf>
    <xf numFmtId="10" fontId="22" fillId="10" borderId="2" xfId="1" applyNumberFormat="1" applyFont="1" applyFill="1" applyBorder="1" applyAlignment="1">
      <alignment horizontal="center" vertical="center" wrapText="1"/>
    </xf>
    <xf numFmtId="10" fontId="22" fillId="10" borderId="5" xfId="1" applyNumberFormat="1" applyFont="1" applyFill="1" applyBorder="1" applyAlignment="1">
      <alignment horizontal="center" vertical="center" wrapText="1"/>
    </xf>
    <xf numFmtId="1" fontId="22" fillId="4" borderId="2" xfId="0" applyNumberFormat="1" applyFont="1" applyFill="1" applyBorder="1" applyAlignment="1">
      <alignment horizontal="center" vertical="center" wrapText="1"/>
    </xf>
    <xf numFmtId="1" fontId="22" fillId="4" borderId="5" xfId="0" applyNumberFormat="1" applyFont="1" applyFill="1" applyBorder="1" applyAlignment="1">
      <alignment horizontal="center" vertical="center" wrapText="1"/>
    </xf>
    <xf numFmtId="14" fontId="22" fillId="9" borderId="2" xfId="0" applyNumberFormat="1" applyFont="1" applyFill="1" applyBorder="1" applyAlignment="1">
      <alignment horizontal="center" vertical="center" wrapText="1"/>
    </xf>
    <xf numFmtId="14" fontId="22" fillId="9" borderId="5" xfId="0" applyNumberFormat="1" applyFont="1" applyFill="1" applyBorder="1" applyAlignment="1">
      <alignment horizontal="center" vertical="center" wrapText="1"/>
    </xf>
    <xf numFmtId="49" fontId="43" fillId="0" borderId="10" xfId="5" applyNumberFormat="1" applyFont="1" applyFill="1" applyBorder="1" applyAlignment="1">
      <alignment horizontal="center" vertical="center"/>
    </xf>
    <xf numFmtId="49" fontId="43" fillId="0" borderId="32" xfId="5" applyNumberFormat="1" applyFont="1" applyFill="1" applyBorder="1" applyAlignment="1">
      <alignment horizontal="center" vertical="center"/>
    </xf>
    <xf numFmtId="49" fontId="43" fillId="0" borderId="11" xfId="5" applyNumberFormat="1" applyFont="1" applyFill="1" applyBorder="1" applyAlignment="1">
      <alignment horizontal="center" vertical="center"/>
    </xf>
    <xf numFmtId="49" fontId="43" fillId="0" borderId="7" xfId="5" applyNumberFormat="1" applyFont="1" applyFill="1" applyBorder="1" applyAlignment="1">
      <alignment horizontal="center" vertical="center" wrapText="1"/>
    </xf>
    <xf numFmtId="49" fontId="43" fillId="0" borderId="31" xfId="5" applyNumberFormat="1" applyFont="1" applyFill="1" applyBorder="1" applyAlignment="1">
      <alignment horizontal="center" vertical="center" wrapText="1"/>
    </xf>
    <xf numFmtId="49" fontId="43" fillId="0" borderId="8" xfId="5" applyNumberFormat="1" applyFont="1" applyFill="1" applyBorder="1" applyAlignment="1">
      <alignment horizontal="center" vertical="center" wrapText="1"/>
    </xf>
    <xf numFmtId="14" fontId="22" fillId="3" borderId="2" xfId="0" applyNumberFormat="1" applyFont="1" applyFill="1" applyBorder="1" applyAlignment="1">
      <alignment horizontal="center" vertical="center" wrapText="1"/>
    </xf>
    <xf numFmtId="14" fontId="22" fillId="3" borderId="5" xfId="0" applyNumberFormat="1" applyFont="1" applyFill="1" applyBorder="1" applyAlignment="1">
      <alignment horizontal="center" vertical="center" wrapText="1"/>
    </xf>
    <xf numFmtId="14" fontId="22" fillId="3" borderId="22" xfId="0" applyNumberFormat="1" applyFont="1" applyFill="1" applyBorder="1" applyAlignment="1">
      <alignment horizontal="center" vertical="center" wrapText="1"/>
    </xf>
    <xf numFmtId="14" fontId="22" fillId="3" borderId="20" xfId="0" applyNumberFormat="1" applyFont="1" applyFill="1" applyBorder="1" applyAlignment="1">
      <alignment horizontal="center" vertical="center" wrapText="1"/>
    </xf>
    <xf numFmtId="14" fontId="22" fillId="14" borderId="2" xfId="0" applyNumberFormat="1" applyFont="1" applyFill="1" applyBorder="1" applyAlignment="1">
      <alignment horizontal="center" vertical="center" wrapText="1"/>
    </xf>
    <xf numFmtId="14" fontId="22" fillId="14" borderId="5" xfId="0" applyNumberFormat="1" applyFont="1" applyFill="1" applyBorder="1" applyAlignment="1">
      <alignment horizontal="center" vertical="center" wrapText="1"/>
    </xf>
    <xf numFmtId="14" fontId="22" fillId="10" borderId="2" xfId="0" applyNumberFormat="1" applyFont="1" applyFill="1" applyBorder="1" applyAlignment="1">
      <alignment horizontal="center" vertical="center" wrapText="1"/>
    </xf>
    <xf numFmtId="14" fontId="22" fillId="10" borderId="5" xfId="0" applyNumberFormat="1" applyFont="1" applyFill="1" applyBorder="1" applyAlignment="1">
      <alignment horizontal="center" vertical="center" wrapText="1"/>
    </xf>
    <xf numFmtId="0" fontId="25" fillId="15" borderId="30" xfId="0" applyFont="1" applyFill="1" applyBorder="1" applyAlignment="1">
      <alignment horizontal="center" vertical="center" wrapText="1"/>
    </xf>
    <xf numFmtId="0" fontId="25" fillId="15" borderId="21"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1" xfId="0" applyFont="1" applyFill="1" applyBorder="1" applyAlignment="1">
      <alignment horizontal="center" vertical="center" wrapText="1"/>
    </xf>
    <xf numFmtId="3" fontId="22" fillId="9" borderId="13" xfId="16059" applyNumberFormat="1" applyFont="1" applyFill="1" applyBorder="1" applyAlignment="1" applyProtection="1">
      <alignment horizontal="center" vertical="center" wrapText="1"/>
      <protection locked="0"/>
    </xf>
    <xf numFmtId="3" fontId="22" fillId="9" borderId="1" xfId="16059" applyNumberFormat="1" applyFont="1" applyFill="1" applyBorder="1" applyAlignment="1" applyProtection="1">
      <alignment horizontal="center" vertical="center" wrapText="1"/>
      <protection locked="0"/>
    </xf>
    <xf numFmtId="0" fontId="22" fillId="15" borderId="13" xfId="0" applyNumberFormat="1" applyFont="1" applyFill="1" applyBorder="1" applyAlignment="1">
      <alignment horizontal="center" vertical="center" wrapText="1"/>
    </xf>
    <xf numFmtId="0" fontId="22" fillId="15" borderId="13" xfId="0" applyFont="1" applyFill="1" applyBorder="1" applyAlignment="1">
      <alignment horizontal="center" vertical="center" wrapText="1"/>
    </xf>
    <xf numFmtId="1" fontId="22" fillId="15" borderId="13" xfId="0" applyNumberFormat="1" applyFont="1" applyFill="1" applyBorder="1" applyAlignment="1">
      <alignment horizontal="center" vertical="center" wrapText="1"/>
    </xf>
    <xf numFmtId="1" fontId="22" fillId="15" borderId="1" xfId="0" applyNumberFormat="1" applyFont="1" applyFill="1" applyBorder="1" applyAlignment="1">
      <alignment horizontal="center" vertical="center" wrapText="1"/>
    </xf>
    <xf numFmtId="0" fontId="22" fillId="15" borderId="17" xfId="0" applyFont="1" applyFill="1" applyBorder="1" applyAlignment="1">
      <alignment horizontal="center" vertical="center" wrapText="1"/>
    </xf>
    <xf numFmtId="0" fontId="22" fillId="15" borderId="19" xfId="0" applyFont="1" applyFill="1" applyBorder="1" applyAlignment="1">
      <alignment horizontal="center" vertical="center" wrapText="1"/>
    </xf>
    <xf numFmtId="49" fontId="22" fillId="9" borderId="13" xfId="5" applyNumberFormat="1" applyFont="1" applyFill="1" applyBorder="1" applyAlignment="1" applyProtection="1">
      <alignment horizontal="center" vertical="center" wrapText="1"/>
      <protection locked="0"/>
    </xf>
    <xf numFmtId="0" fontId="25" fillId="12"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49" fontId="25" fillId="13" borderId="1" xfId="5" applyNumberFormat="1" applyFont="1" applyFill="1" applyBorder="1" applyAlignment="1">
      <alignment horizontal="center" vertical="center" wrapText="1"/>
    </xf>
    <xf numFmtId="49" fontId="25" fillId="13" borderId="1" xfId="5" applyNumberFormat="1" applyFont="1" applyFill="1" applyBorder="1" applyAlignment="1">
      <alignment horizontal="center" vertical="center"/>
    </xf>
    <xf numFmtId="49" fontId="43" fillId="0" borderId="5" xfId="5" applyNumberFormat="1" applyFont="1" applyFill="1" applyBorder="1" applyAlignment="1">
      <alignment horizontal="center" vertical="center"/>
    </xf>
    <xf numFmtId="49" fontId="43" fillId="0" borderId="1" xfId="5" applyNumberFormat="1" applyFont="1" applyFill="1" applyBorder="1" applyAlignment="1">
      <alignment horizontal="center" vertical="center" wrapText="1"/>
    </xf>
    <xf numFmtId="0" fontId="25" fillId="15" borderId="27" xfId="0" applyFont="1" applyFill="1" applyBorder="1" applyAlignment="1">
      <alignment horizontal="center" vertical="center" wrapText="1"/>
    </xf>
    <xf numFmtId="0" fontId="25" fillId="15" borderId="28" xfId="0" applyFont="1" applyFill="1" applyBorder="1" applyAlignment="1">
      <alignment horizontal="center" vertical="center" wrapText="1"/>
    </xf>
    <xf numFmtId="0" fontId="22" fillId="15" borderId="14" xfId="0" applyFont="1" applyFill="1" applyBorder="1" applyAlignment="1">
      <alignment horizontal="center" vertical="center" wrapText="1"/>
    </xf>
    <xf numFmtId="0" fontId="22" fillId="15" borderId="15" xfId="0" applyFont="1" applyFill="1" applyBorder="1" applyAlignment="1">
      <alignment horizontal="center" vertical="center" wrapText="1"/>
    </xf>
    <xf numFmtId="0" fontId="22" fillId="15" borderId="16" xfId="0" applyFont="1" applyFill="1" applyBorder="1" applyAlignment="1">
      <alignment horizontal="center" vertical="center" wrapText="1"/>
    </xf>
    <xf numFmtId="14" fontId="25" fillId="13" borderId="1" xfId="0" applyNumberFormat="1" applyFont="1" applyFill="1" applyBorder="1" applyAlignment="1">
      <alignment horizontal="center"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W83"/>
  <sheetViews>
    <sheetView view="pageLayout" topLeftCell="B2" zoomScale="90" zoomScaleNormal="80" zoomScalePageLayoutView="90" workbookViewId="0">
      <selection activeCell="AE13" sqref="A3:AJ30"/>
    </sheetView>
  </sheetViews>
  <sheetFormatPr defaultColWidth="9" defaultRowHeight="12.75" x14ac:dyDescent="0.2"/>
  <cols>
    <col min="1" max="1" width="4.625" style="7" hidden="1" customWidth="1"/>
    <col min="2" max="2" width="8" style="7" customWidth="1"/>
    <col min="3" max="3" width="34.875" style="7" customWidth="1"/>
    <col min="4" max="4" width="6.125" style="7" customWidth="1"/>
    <col min="5" max="5" width="7.5" style="7" customWidth="1"/>
    <col min="6" max="6" width="7" style="7" customWidth="1"/>
    <col min="7" max="8" width="13.5" style="7" customWidth="1"/>
    <col min="9" max="9" width="15.25" style="7" hidden="1" customWidth="1"/>
    <col min="10" max="10" width="14.875" style="7" hidden="1" customWidth="1"/>
    <col min="11" max="11" width="16.5" style="7" hidden="1" customWidth="1"/>
    <col min="12" max="12" width="8.25" style="7" hidden="1" customWidth="1"/>
    <col min="13" max="13" width="12.625" style="7" hidden="1" customWidth="1"/>
    <col min="14" max="14" width="10.75" style="7" hidden="1" customWidth="1"/>
    <col min="15" max="15" width="8.25" style="7" hidden="1" customWidth="1"/>
    <col min="16" max="16" width="12.5" style="7" hidden="1" customWidth="1"/>
    <col min="17" max="17" width="8.25" style="7" hidden="1" customWidth="1"/>
    <col min="18" max="18" width="11.25" style="7" hidden="1" customWidth="1"/>
    <col min="19" max="20" width="11.25" style="9" hidden="1" customWidth="1"/>
    <col min="21" max="21" width="33.125" style="9" hidden="1" customWidth="1"/>
    <col min="22" max="22" width="21.125" style="9" hidden="1" customWidth="1"/>
    <col min="23" max="24" width="14.125" style="15" hidden="1" customWidth="1"/>
    <col min="25" max="27" width="14" style="15" customWidth="1"/>
    <col min="28" max="28" width="13.375" style="15" customWidth="1"/>
    <col min="29" max="29" width="15.125" style="15" customWidth="1"/>
    <col min="30" max="31" width="13.375" style="15" customWidth="1"/>
    <col min="32" max="32" width="13.75" style="65" customWidth="1"/>
    <col min="33" max="33" width="13.75" style="15" customWidth="1"/>
    <col min="34" max="34" width="13.75" style="62" customWidth="1"/>
    <col min="35" max="35" width="15.5" style="15" customWidth="1"/>
    <col min="36" max="36" width="15.5" style="15" hidden="1" customWidth="1"/>
    <col min="37" max="16384" width="9" style="7"/>
  </cols>
  <sheetData>
    <row r="1" spans="1:36" s="50" customFormat="1" ht="33.75" customHeight="1" x14ac:dyDescent="0.25">
      <c r="S1" s="9"/>
      <c r="T1" s="9"/>
      <c r="U1" s="9"/>
      <c r="V1" s="9"/>
      <c r="W1" s="15"/>
      <c r="X1" s="15"/>
      <c r="Y1" s="15"/>
      <c r="Z1" s="248" t="s">
        <v>227</v>
      </c>
      <c r="AA1" s="248"/>
      <c r="AB1" s="248"/>
      <c r="AC1" s="248"/>
      <c r="AD1" s="248"/>
      <c r="AE1" s="248"/>
      <c r="AF1" s="248"/>
      <c r="AG1" s="248"/>
      <c r="AH1" s="248"/>
      <c r="AI1" s="248"/>
    </row>
    <row r="2" spans="1:36" ht="16.5" customHeight="1" x14ac:dyDescent="0.2">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63"/>
      <c r="AG2" s="129"/>
      <c r="AH2" s="60"/>
      <c r="AI2" s="129"/>
      <c r="AJ2" s="101"/>
    </row>
    <row r="3" spans="1:36" s="50" customFormat="1" ht="16.5" customHeight="1" x14ac:dyDescent="0.25">
      <c r="B3" s="129"/>
      <c r="C3" s="269" t="s">
        <v>229</v>
      </c>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63"/>
      <c r="AG3" s="129"/>
      <c r="AH3" s="60"/>
      <c r="AI3" s="129"/>
      <c r="AJ3" s="129"/>
    </row>
    <row r="4" spans="1:36" ht="30" customHeight="1" thickBot="1" x14ac:dyDescent="0.25">
      <c r="B4" s="130"/>
      <c r="C4" s="271" t="s">
        <v>228</v>
      </c>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64"/>
      <c r="AG4" s="128"/>
      <c r="AH4" s="61"/>
      <c r="AI4" s="128"/>
      <c r="AJ4" s="102"/>
    </row>
    <row r="5" spans="1:36" s="6" customFormat="1" ht="50.25" customHeight="1" x14ac:dyDescent="0.2">
      <c r="A5" s="244" t="s">
        <v>122</v>
      </c>
      <c r="B5" s="263" t="s">
        <v>174</v>
      </c>
      <c r="C5" s="272" t="s">
        <v>82</v>
      </c>
      <c r="D5" s="272" t="s">
        <v>169</v>
      </c>
      <c r="E5" s="272" t="s">
        <v>170</v>
      </c>
      <c r="F5" s="249" t="s">
        <v>171</v>
      </c>
      <c r="G5" s="261" t="s">
        <v>214</v>
      </c>
      <c r="H5" s="261" t="s">
        <v>173</v>
      </c>
      <c r="I5" s="261" t="s">
        <v>103</v>
      </c>
      <c r="J5" s="261" t="s">
        <v>104</v>
      </c>
      <c r="K5" s="261" t="s">
        <v>105</v>
      </c>
      <c r="L5" s="261" t="s">
        <v>106</v>
      </c>
      <c r="M5" s="261" t="s">
        <v>107</v>
      </c>
      <c r="N5" s="261" t="s">
        <v>108</v>
      </c>
      <c r="O5" s="261" t="s">
        <v>109</v>
      </c>
      <c r="P5" s="261" t="s">
        <v>110</v>
      </c>
      <c r="Q5" s="261" t="s">
        <v>111</v>
      </c>
      <c r="R5" s="261" t="s">
        <v>112</v>
      </c>
      <c r="S5" s="261" t="s">
        <v>113</v>
      </c>
      <c r="T5" s="266" t="s">
        <v>94</v>
      </c>
      <c r="U5" s="267"/>
      <c r="V5" s="268"/>
      <c r="W5" s="258" t="s">
        <v>172</v>
      </c>
      <c r="X5" s="259"/>
      <c r="Y5" s="258" t="s">
        <v>163</v>
      </c>
      <c r="Z5" s="259"/>
      <c r="AA5" s="246" t="s">
        <v>204</v>
      </c>
      <c r="AB5" s="258" t="s">
        <v>99</v>
      </c>
      <c r="AC5" s="260"/>
      <c r="AD5" s="260"/>
      <c r="AE5" s="142"/>
      <c r="AF5" s="254" t="s">
        <v>141</v>
      </c>
      <c r="AG5" s="255"/>
      <c r="AH5" s="256" t="s">
        <v>162</v>
      </c>
      <c r="AI5" s="252" t="s">
        <v>225</v>
      </c>
      <c r="AJ5" s="265" t="s">
        <v>209</v>
      </c>
    </row>
    <row r="6" spans="1:36" s="6" customFormat="1" ht="99" customHeight="1" x14ac:dyDescent="0.2">
      <c r="A6" s="245" t="s">
        <v>122</v>
      </c>
      <c r="B6" s="264"/>
      <c r="C6" s="273"/>
      <c r="D6" s="273"/>
      <c r="E6" s="273"/>
      <c r="F6" s="250"/>
      <c r="G6" s="262"/>
      <c r="H6" s="262"/>
      <c r="I6" s="262"/>
      <c r="J6" s="262"/>
      <c r="K6" s="262"/>
      <c r="L6" s="262"/>
      <c r="M6" s="262"/>
      <c r="N6" s="262"/>
      <c r="O6" s="262"/>
      <c r="P6" s="262"/>
      <c r="Q6" s="262"/>
      <c r="R6" s="262"/>
      <c r="S6" s="262"/>
      <c r="T6" s="46" t="s">
        <v>114</v>
      </c>
      <c r="U6" s="38" t="s">
        <v>95</v>
      </c>
      <c r="V6" s="38" t="s">
        <v>96</v>
      </c>
      <c r="W6" s="49" t="s">
        <v>130</v>
      </c>
      <c r="X6" s="49" t="s">
        <v>92</v>
      </c>
      <c r="Y6" s="49" t="s">
        <v>131</v>
      </c>
      <c r="Z6" s="49" t="s">
        <v>92</v>
      </c>
      <c r="AA6" s="247"/>
      <c r="AB6" s="49" t="s">
        <v>164</v>
      </c>
      <c r="AC6" s="49" t="s">
        <v>93</v>
      </c>
      <c r="AD6" s="49" t="s">
        <v>149</v>
      </c>
      <c r="AE6" s="49" t="s">
        <v>125</v>
      </c>
      <c r="AF6" s="74" t="s">
        <v>158</v>
      </c>
      <c r="AG6" s="133" t="s">
        <v>159</v>
      </c>
      <c r="AH6" s="257"/>
      <c r="AI6" s="253"/>
      <c r="AJ6" s="265" t="s">
        <v>209</v>
      </c>
    </row>
    <row r="7" spans="1:36" s="6" customFormat="1" ht="20.25" customHeight="1" x14ac:dyDescent="0.2">
      <c r="A7" s="135">
        <v>1</v>
      </c>
      <c r="B7" s="143">
        <v>1</v>
      </c>
      <c r="C7" s="132">
        <v>2</v>
      </c>
      <c r="D7" s="132">
        <v>3</v>
      </c>
      <c r="E7" s="132">
        <v>4</v>
      </c>
      <c r="F7" s="132">
        <v>5</v>
      </c>
      <c r="G7" s="132">
        <v>6</v>
      </c>
      <c r="H7" s="132">
        <v>7</v>
      </c>
      <c r="I7" s="132">
        <v>9</v>
      </c>
      <c r="J7" s="132">
        <v>10</v>
      </c>
      <c r="K7" s="132">
        <v>11</v>
      </c>
      <c r="L7" s="132">
        <v>12</v>
      </c>
      <c r="M7" s="132">
        <v>13</v>
      </c>
      <c r="N7" s="132">
        <v>14</v>
      </c>
      <c r="O7" s="132">
        <v>15</v>
      </c>
      <c r="P7" s="132">
        <v>16</v>
      </c>
      <c r="Q7" s="132">
        <v>17</v>
      </c>
      <c r="R7" s="132">
        <v>18</v>
      </c>
      <c r="S7" s="132">
        <v>19</v>
      </c>
      <c r="T7" s="132">
        <v>9</v>
      </c>
      <c r="U7" s="132">
        <v>10</v>
      </c>
      <c r="V7" s="132">
        <v>11</v>
      </c>
      <c r="W7" s="132">
        <v>12</v>
      </c>
      <c r="X7" s="132">
        <v>13</v>
      </c>
      <c r="Y7" s="132">
        <v>8</v>
      </c>
      <c r="Z7" s="132">
        <v>9</v>
      </c>
      <c r="AA7" s="132">
        <v>10</v>
      </c>
      <c r="AB7" s="132">
        <v>11</v>
      </c>
      <c r="AC7" s="132">
        <v>12</v>
      </c>
      <c r="AD7" s="132">
        <v>13</v>
      </c>
      <c r="AE7" s="132">
        <v>14</v>
      </c>
      <c r="AF7" s="132">
        <v>15</v>
      </c>
      <c r="AG7" s="132">
        <v>16</v>
      </c>
      <c r="AH7" s="132">
        <v>17</v>
      </c>
      <c r="AI7" s="144">
        <v>18</v>
      </c>
      <c r="AJ7" s="139" t="s">
        <v>210</v>
      </c>
    </row>
    <row r="8" spans="1:36" ht="54" customHeight="1" x14ac:dyDescent="0.2">
      <c r="A8" s="136">
        <v>48</v>
      </c>
      <c r="B8" s="145" t="s">
        <v>71</v>
      </c>
      <c r="C8" s="31" t="s">
        <v>193</v>
      </c>
      <c r="D8" s="21" t="s">
        <v>4</v>
      </c>
      <c r="E8" s="12" t="s">
        <v>5</v>
      </c>
      <c r="F8" s="21" t="s">
        <v>2</v>
      </c>
      <c r="G8" s="58">
        <f t="shared" ref="G8:G22" si="0">H8+M8</f>
        <v>32823530</v>
      </c>
      <c r="H8" s="58">
        <f t="shared" ref="H8" si="1">I8+J8+K8</f>
        <v>27900000</v>
      </c>
      <c r="I8" s="58">
        <v>0</v>
      </c>
      <c r="J8" s="58">
        <v>27900000</v>
      </c>
      <c r="K8" s="58">
        <v>0</v>
      </c>
      <c r="L8" s="42">
        <f t="shared" ref="L8:L13" si="2">H8/G8</f>
        <v>0.84999998476702532</v>
      </c>
      <c r="M8" s="58">
        <f t="shared" ref="M8:M13" si="3">N8+P8+R8</f>
        <v>4923530</v>
      </c>
      <c r="N8" s="58">
        <v>4923530</v>
      </c>
      <c r="O8" s="42">
        <f t="shared" ref="O8:O13" si="4">N8/G8</f>
        <v>0.15000001523297463</v>
      </c>
      <c r="P8" s="58">
        <v>0</v>
      </c>
      <c r="Q8" s="42">
        <f t="shared" ref="Q8:Q13" si="5">P8/G8</f>
        <v>0</v>
      </c>
      <c r="R8" s="58">
        <v>0</v>
      </c>
      <c r="S8" s="42">
        <f t="shared" ref="S8:S13" si="6">R8/G8</f>
        <v>0</v>
      </c>
      <c r="T8" s="119" t="s">
        <v>46</v>
      </c>
      <c r="U8" s="22" t="s">
        <v>46</v>
      </c>
      <c r="V8" s="22" t="s">
        <v>46</v>
      </c>
      <c r="W8" s="99" t="s">
        <v>58</v>
      </c>
      <c r="X8" s="96" t="s">
        <v>102</v>
      </c>
      <c r="Y8" s="99" t="s">
        <v>62</v>
      </c>
      <c r="Z8" s="96" t="s">
        <v>102</v>
      </c>
      <c r="AA8" s="103">
        <v>42382</v>
      </c>
      <c r="AB8" s="99" t="s">
        <v>62</v>
      </c>
      <c r="AC8" s="96" t="s">
        <v>128</v>
      </c>
      <c r="AD8" s="99" t="s">
        <v>134</v>
      </c>
      <c r="AE8" s="95" t="s">
        <v>86</v>
      </c>
      <c r="AF8" s="53">
        <v>2</v>
      </c>
      <c r="AG8" s="70" t="s">
        <v>85</v>
      </c>
      <c r="AH8" s="53">
        <v>4</v>
      </c>
      <c r="AI8" s="146" t="s">
        <v>147</v>
      </c>
      <c r="AJ8" s="140">
        <v>42427</v>
      </c>
    </row>
    <row r="9" spans="1:36" s="24" customFormat="1" ht="53.25" customHeight="1" x14ac:dyDescent="0.2">
      <c r="A9" s="137">
        <v>103</v>
      </c>
      <c r="B9" s="147" t="s">
        <v>56</v>
      </c>
      <c r="C9" s="30" t="s">
        <v>57</v>
      </c>
      <c r="D9" s="27" t="s">
        <v>4</v>
      </c>
      <c r="E9" s="25" t="s">
        <v>7</v>
      </c>
      <c r="F9" s="27" t="s">
        <v>1</v>
      </c>
      <c r="G9" s="41">
        <f t="shared" si="0"/>
        <v>112941177</v>
      </c>
      <c r="H9" s="41">
        <f t="shared" ref="H9:H22" si="7">I9+J9+K9</f>
        <v>96000000</v>
      </c>
      <c r="I9" s="45">
        <v>96000000</v>
      </c>
      <c r="J9" s="45">
        <v>0</v>
      </c>
      <c r="K9" s="45">
        <v>0</v>
      </c>
      <c r="L9" s="57">
        <f t="shared" si="2"/>
        <v>0.84999999601562504</v>
      </c>
      <c r="M9" s="56">
        <f t="shared" si="3"/>
        <v>16941177</v>
      </c>
      <c r="N9" s="45">
        <v>0</v>
      </c>
      <c r="O9" s="57">
        <f t="shared" si="4"/>
        <v>0</v>
      </c>
      <c r="P9" s="45">
        <v>16941177</v>
      </c>
      <c r="Q9" s="57">
        <f t="shared" si="5"/>
        <v>0.15000000398437499</v>
      </c>
      <c r="R9" s="45">
        <v>0</v>
      </c>
      <c r="S9" s="57">
        <f t="shared" si="6"/>
        <v>0</v>
      </c>
      <c r="T9" s="13" t="s">
        <v>46</v>
      </c>
      <c r="U9" s="118" t="s">
        <v>46</v>
      </c>
      <c r="V9" s="118" t="s">
        <v>46</v>
      </c>
      <c r="W9" s="66" t="s">
        <v>58</v>
      </c>
      <c r="X9" s="96" t="s">
        <v>87</v>
      </c>
      <c r="Y9" s="66" t="s">
        <v>58</v>
      </c>
      <c r="Z9" s="96" t="s">
        <v>87</v>
      </c>
      <c r="AA9" s="104" t="s">
        <v>205</v>
      </c>
      <c r="AB9" s="66" t="s">
        <v>161</v>
      </c>
      <c r="AC9" s="96" t="s">
        <v>187</v>
      </c>
      <c r="AD9" s="66" t="s">
        <v>160</v>
      </c>
      <c r="AE9" s="95" t="s">
        <v>86</v>
      </c>
      <c r="AF9" s="51">
        <v>2</v>
      </c>
      <c r="AG9" s="70" t="s">
        <v>85</v>
      </c>
      <c r="AH9" s="51" t="s">
        <v>184</v>
      </c>
      <c r="AI9" s="148" t="s">
        <v>154</v>
      </c>
      <c r="AJ9" s="141">
        <v>42427</v>
      </c>
    </row>
    <row r="10" spans="1:36" s="24" customFormat="1" ht="48.75" customHeight="1" x14ac:dyDescent="0.2">
      <c r="A10" s="137">
        <v>4</v>
      </c>
      <c r="B10" s="149" t="s">
        <v>41</v>
      </c>
      <c r="C10" s="32" t="s">
        <v>44</v>
      </c>
      <c r="D10" s="22" t="s">
        <v>4</v>
      </c>
      <c r="E10" s="23" t="s">
        <v>8</v>
      </c>
      <c r="F10" s="22" t="s">
        <v>3</v>
      </c>
      <c r="G10" s="58">
        <f t="shared" ref="G10:G12" si="8">H10+M10</f>
        <v>6490095</v>
      </c>
      <c r="H10" s="58">
        <f t="shared" ref="H10:H12" si="9">I10+J10+K10</f>
        <v>5516580</v>
      </c>
      <c r="I10" s="44">
        <v>0</v>
      </c>
      <c r="J10" s="44">
        <v>0</v>
      </c>
      <c r="K10" s="44">
        <v>5516580</v>
      </c>
      <c r="L10" s="42">
        <f t="shared" si="2"/>
        <v>0.84999988443928787</v>
      </c>
      <c r="M10" s="58">
        <f t="shared" si="3"/>
        <v>973515</v>
      </c>
      <c r="N10" s="44">
        <v>973515</v>
      </c>
      <c r="O10" s="42">
        <f t="shared" si="4"/>
        <v>0.15000011556071213</v>
      </c>
      <c r="P10" s="44">
        <v>0</v>
      </c>
      <c r="Q10" s="42">
        <f t="shared" si="5"/>
        <v>0</v>
      </c>
      <c r="R10" s="44">
        <v>0</v>
      </c>
      <c r="S10" s="42">
        <f t="shared" si="6"/>
        <v>0</v>
      </c>
      <c r="T10" s="20" t="s">
        <v>46</v>
      </c>
      <c r="U10" s="112" t="s">
        <v>46</v>
      </c>
      <c r="V10" s="112" t="s">
        <v>46</v>
      </c>
      <c r="W10" s="99" t="s">
        <v>66</v>
      </c>
      <c r="X10" s="96" t="s">
        <v>87</v>
      </c>
      <c r="Y10" s="99" t="s">
        <v>66</v>
      </c>
      <c r="Z10" s="96" t="s">
        <v>87</v>
      </c>
      <c r="AA10" s="104" t="s">
        <v>206</v>
      </c>
      <c r="AB10" s="97" t="s">
        <v>62</v>
      </c>
      <c r="AC10" s="96" t="s">
        <v>97</v>
      </c>
      <c r="AD10" s="99" t="s">
        <v>134</v>
      </c>
      <c r="AE10" s="95" t="s">
        <v>86</v>
      </c>
      <c r="AF10" s="53">
        <v>2</v>
      </c>
      <c r="AG10" s="71" t="s">
        <v>85</v>
      </c>
      <c r="AH10" s="53">
        <v>4</v>
      </c>
      <c r="AI10" s="146" t="s">
        <v>148</v>
      </c>
      <c r="AJ10" s="140">
        <v>42427</v>
      </c>
    </row>
    <row r="11" spans="1:36" s="50" customFormat="1" ht="38.25" customHeight="1" x14ac:dyDescent="0.2">
      <c r="A11" s="136">
        <v>80</v>
      </c>
      <c r="B11" s="147" t="s">
        <v>51</v>
      </c>
      <c r="C11" s="30" t="s">
        <v>52</v>
      </c>
      <c r="D11" s="26" t="s">
        <v>4</v>
      </c>
      <c r="E11" s="17" t="s">
        <v>5</v>
      </c>
      <c r="F11" s="26" t="s">
        <v>2</v>
      </c>
      <c r="G11" s="41">
        <f t="shared" si="8"/>
        <v>5648462</v>
      </c>
      <c r="H11" s="41">
        <f t="shared" si="9"/>
        <v>4801192</v>
      </c>
      <c r="I11" s="41">
        <v>0</v>
      </c>
      <c r="J11" s="56">
        <v>4801192</v>
      </c>
      <c r="K11" s="56">
        <v>0</v>
      </c>
      <c r="L11" s="57">
        <f t="shared" si="2"/>
        <v>0.84999987607246008</v>
      </c>
      <c r="M11" s="56">
        <f t="shared" si="3"/>
        <v>847270</v>
      </c>
      <c r="N11" s="56">
        <v>847270</v>
      </c>
      <c r="O11" s="57">
        <f t="shared" si="4"/>
        <v>0.15000012392753992</v>
      </c>
      <c r="P11" s="56">
        <v>0</v>
      </c>
      <c r="Q11" s="57">
        <f t="shared" si="5"/>
        <v>0</v>
      </c>
      <c r="R11" s="56">
        <v>0</v>
      </c>
      <c r="S11" s="57">
        <f t="shared" si="6"/>
        <v>0</v>
      </c>
      <c r="T11" s="14" t="s">
        <v>115</v>
      </c>
      <c r="U11" s="106"/>
      <c r="V11" s="107"/>
      <c r="W11" s="66" t="s">
        <v>58</v>
      </c>
      <c r="X11" s="96" t="s">
        <v>123</v>
      </c>
      <c r="Y11" s="66" t="s">
        <v>58</v>
      </c>
      <c r="Z11" s="96" t="s">
        <v>123</v>
      </c>
      <c r="AA11" s="117"/>
      <c r="AB11" s="66" t="s">
        <v>59</v>
      </c>
      <c r="AC11" s="96" t="s">
        <v>140</v>
      </c>
      <c r="AD11" s="68" t="s">
        <v>133</v>
      </c>
      <c r="AE11" s="95" t="s">
        <v>86</v>
      </c>
      <c r="AF11" s="51">
        <v>2</v>
      </c>
      <c r="AG11" s="70" t="s">
        <v>85</v>
      </c>
      <c r="AH11" s="51">
        <v>4</v>
      </c>
      <c r="AI11" s="148">
        <v>42461</v>
      </c>
      <c r="AJ11" s="141">
        <v>42427</v>
      </c>
    </row>
    <row r="12" spans="1:36" s="24" customFormat="1" ht="43.5" customHeight="1" x14ac:dyDescent="0.2">
      <c r="A12" s="137">
        <v>105</v>
      </c>
      <c r="B12" s="150" t="s">
        <v>189</v>
      </c>
      <c r="C12" s="30" t="s">
        <v>42</v>
      </c>
      <c r="D12" s="27" t="s">
        <v>4</v>
      </c>
      <c r="E12" s="25" t="s">
        <v>8</v>
      </c>
      <c r="F12" s="27" t="s">
        <v>3</v>
      </c>
      <c r="G12" s="56">
        <f t="shared" si="8"/>
        <v>27034565</v>
      </c>
      <c r="H12" s="56">
        <f t="shared" si="9"/>
        <v>22979380</v>
      </c>
      <c r="I12" s="59">
        <v>0</v>
      </c>
      <c r="J12" s="59">
        <v>0</v>
      </c>
      <c r="K12" s="59">
        <v>22979380</v>
      </c>
      <c r="L12" s="57">
        <f t="shared" si="2"/>
        <v>0.84999999075257915</v>
      </c>
      <c r="M12" s="56">
        <f>N12+P12+R12</f>
        <v>4055185</v>
      </c>
      <c r="N12" s="59">
        <v>4055185</v>
      </c>
      <c r="O12" s="57">
        <f t="shared" si="4"/>
        <v>0.15000000924742085</v>
      </c>
      <c r="P12" s="59">
        <v>0</v>
      </c>
      <c r="Q12" s="57">
        <f t="shared" si="5"/>
        <v>0</v>
      </c>
      <c r="R12" s="59">
        <v>0</v>
      </c>
      <c r="S12" s="57">
        <f t="shared" si="6"/>
        <v>0</v>
      </c>
      <c r="T12" s="121" t="s">
        <v>132</v>
      </c>
      <c r="U12" s="120" t="s">
        <v>192</v>
      </c>
      <c r="V12" s="19" t="s">
        <v>191</v>
      </c>
      <c r="W12" s="68" t="s">
        <v>132</v>
      </c>
      <c r="X12" s="36" t="s">
        <v>86</v>
      </c>
      <c r="Y12" s="68" t="s">
        <v>132</v>
      </c>
      <c r="Z12" s="96" t="s">
        <v>211</v>
      </c>
      <c r="AA12" s="55"/>
      <c r="AB12" s="68" t="s">
        <v>132</v>
      </c>
      <c r="AC12" s="96" t="s">
        <v>221</v>
      </c>
      <c r="AD12" s="68" t="s">
        <v>133</v>
      </c>
      <c r="AE12" s="95" t="s">
        <v>86</v>
      </c>
      <c r="AF12" s="51">
        <v>2</v>
      </c>
      <c r="AG12" s="71" t="s">
        <v>85</v>
      </c>
      <c r="AH12" s="51">
        <v>4</v>
      </c>
      <c r="AI12" s="148" t="s">
        <v>152</v>
      </c>
      <c r="AJ12" s="141">
        <v>42428</v>
      </c>
    </row>
    <row r="13" spans="1:36" ht="36" customHeight="1" x14ac:dyDescent="0.2">
      <c r="A13" s="137">
        <v>5</v>
      </c>
      <c r="B13" s="145" t="s">
        <v>79</v>
      </c>
      <c r="C13" s="31" t="s">
        <v>80</v>
      </c>
      <c r="D13" s="22" t="s">
        <v>4</v>
      </c>
      <c r="E13" s="23" t="s">
        <v>8</v>
      </c>
      <c r="F13" s="22" t="s">
        <v>3</v>
      </c>
      <c r="G13" s="58">
        <f t="shared" si="0"/>
        <v>3287350</v>
      </c>
      <c r="H13" s="58">
        <f t="shared" si="7"/>
        <v>2794247</v>
      </c>
      <c r="I13" s="44">
        <v>0</v>
      </c>
      <c r="J13" s="44">
        <v>0</v>
      </c>
      <c r="K13" s="44">
        <v>2794247</v>
      </c>
      <c r="L13" s="42">
        <f t="shared" si="2"/>
        <v>0.84999984790180538</v>
      </c>
      <c r="M13" s="58">
        <f t="shared" si="3"/>
        <v>493103</v>
      </c>
      <c r="N13" s="44">
        <v>493103</v>
      </c>
      <c r="O13" s="42">
        <f t="shared" si="4"/>
        <v>0.15000015209819459</v>
      </c>
      <c r="P13" s="44">
        <v>0</v>
      </c>
      <c r="Q13" s="42">
        <f t="shared" si="5"/>
        <v>0</v>
      </c>
      <c r="R13" s="44">
        <v>0</v>
      </c>
      <c r="S13" s="42">
        <f t="shared" si="6"/>
        <v>0</v>
      </c>
      <c r="T13" s="20" t="s">
        <v>46</v>
      </c>
      <c r="U13" s="112" t="s">
        <v>46</v>
      </c>
      <c r="V13" s="112" t="s">
        <v>46</v>
      </c>
      <c r="W13" s="97" t="s">
        <v>63</v>
      </c>
      <c r="X13" s="96" t="s">
        <v>138</v>
      </c>
      <c r="Y13" s="97" t="s">
        <v>63</v>
      </c>
      <c r="Z13" s="96" t="s">
        <v>138</v>
      </c>
      <c r="AA13" s="96" t="s">
        <v>208</v>
      </c>
      <c r="AB13" s="97" t="s">
        <v>67</v>
      </c>
      <c r="AC13" s="96" t="s">
        <v>139</v>
      </c>
      <c r="AD13" s="99" t="s">
        <v>134</v>
      </c>
      <c r="AE13" s="95" t="s">
        <v>219</v>
      </c>
      <c r="AF13" s="53">
        <v>2</v>
      </c>
      <c r="AG13" s="71" t="s">
        <v>85</v>
      </c>
      <c r="AH13" s="53">
        <v>4</v>
      </c>
      <c r="AI13" s="146" t="s">
        <v>151</v>
      </c>
      <c r="AJ13" s="140">
        <v>42427</v>
      </c>
    </row>
    <row r="14" spans="1:36" ht="51" customHeight="1" x14ac:dyDescent="0.2">
      <c r="A14" s="136">
        <v>36</v>
      </c>
      <c r="B14" s="151" t="s">
        <v>74</v>
      </c>
      <c r="C14" s="32" t="s">
        <v>75</v>
      </c>
      <c r="D14" s="22" t="s">
        <v>4</v>
      </c>
      <c r="E14" s="23" t="s">
        <v>10</v>
      </c>
      <c r="F14" s="22" t="s">
        <v>3</v>
      </c>
      <c r="G14" s="58">
        <f t="shared" si="0"/>
        <v>16692798</v>
      </c>
      <c r="H14" s="58">
        <f t="shared" si="7"/>
        <v>14188878</v>
      </c>
      <c r="I14" s="44">
        <v>0</v>
      </c>
      <c r="J14" s="44">
        <v>0</v>
      </c>
      <c r="K14" s="44">
        <v>14188878</v>
      </c>
      <c r="L14" s="42">
        <f t="shared" ref="L14:L29" si="10">H14/G14</f>
        <v>0.84999998202817761</v>
      </c>
      <c r="M14" s="58">
        <f t="shared" ref="M14:M22" si="11">N14+P14+R14</f>
        <v>2503920</v>
      </c>
      <c r="N14" s="44">
        <v>2503920</v>
      </c>
      <c r="O14" s="42">
        <f t="shared" ref="O14:O17" si="12">N14/G14</f>
        <v>0.15000001797182233</v>
      </c>
      <c r="P14" s="44">
        <v>0</v>
      </c>
      <c r="Q14" s="42">
        <f t="shared" ref="Q14:Q30" si="13">P14/G14</f>
        <v>0</v>
      </c>
      <c r="R14" s="44">
        <v>0</v>
      </c>
      <c r="S14" s="42">
        <f t="shared" ref="S14:S30" si="14">R14/G14</f>
        <v>0</v>
      </c>
      <c r="T14" s="18" t="s">
        <v>46</v>
      </c>
      <c r="U14" s="122" t="s">
        <v>46</v>
      </c>
      <c r="V14" s="122" t="s">
        <v>46</v>
      </c>
      <c r="W14" s="99" t="s">
        <v>63</v>
      </c>
      <c r="X14" s="96" t="s">
        <v>124</v>
      </c>
      <c r="Y14" s="99" t="s">
        <v>63</v>
      </c>
      <c r="Z14" s="96" t="s">
        <v>124</v>
      </c>
      <c r="AA14" s="105"/>
      <c r="AB14" s="99" t="s">
        <v>67</v>
      </c>
      <c r="AC14" s="96" t="s">
        <v>126</v>
      </c>
      <c r="AD14" s="99" t="s">
        <v>134</v>
      </c>
      <c r="AE14" s="95" t="s">
        <v>219</v>
      </c>
      <c r="AF14" s="53">
        <v>2</v>
      </c>
      <c r="AG14" s="70" t="s">
        <v>85</v>
      </c>
      <c r="AH14" s="53">
        <v>4</v>
      </c>
      <c r="AI14" s="146" t="s">
        <v>151</v>
      </c>
      <c r="AJ14" s="140">
        <v>42427</v>
      </c>
    </row>
    <row r="15" spans="1:36" ht="42.75" customHeight="1" x14ac:dyDescent="0.2">
      <c r="A15" s="136">
        <v>46</v>
      </c>
      <c r="B15" s="151" t="s">
        <v>76</v>
      </c>
      <c r="C15" s="32" t="s">
        <v>77</v>
      </c>
      <c r="D15" s="22" t="s">
        <v>4</v>
      </c>
      <c r="E15" s="23" t="s">
        <v>10</v>
      </c>
      <c r="F15" s="22" t="s">
        <v>3</v>
      </c>
      <c r="G15" s="58">
        <f t="shared" si="0"/>
        <v>38949860</v>
      </c>
      <c r="H15" s="58">
        <f t="shared" si="7"/>
        <v>33107381</v>
      </c>
      <c r="I15" s="44">
        <v>0</v>
      </c>
      <c r="J15" s="44">
        <v>0</v>
      </c>
      <c r="K15" s="44">
        <v>33107381</v>
      </c>
      <c r="L15" s="42">
        <f t="shared" si="10"/>
        <v>0.85</v>
      </c>
      <c r="M15" s="58">
        <f t="shared" si="11"/>
        <v>5842479</v>
      </c>
      <c r="N15" s="44">
        <v>5842479</v>
      </c>
      <c r="O15" s="42">
        <f t="shared" si="12"/>
        <v>0.15</v>
      </c>
      <c r="P15" s="44">
        <v>0</v>
      </c>
      <c r="Q15" s="42">
        <f t="shared" si="13"/>
        <v>0</v>
      </c>
      <c r="R15" s="44">
        <v>0</v>
      </c>
      <c r="S15" s="42">
        <f t="shared" si="14"/>
        <v>0</v>
      </c>
      <c r="T15" s="18" t="s">
        <v>46</v>
      </c>
      <c r="U15" s="18" t="s">
        <v>46</v>
      </c>
      <c r="V15" s="18" t="s">
        <v>46</v>
      </c>
      <c r="W15" s="99" t="s">
        <v>63</v>
      </c>
      <c r="X15" s="96" t="s">
        <v>124</v>
      </c>
      <c r="Y15" s="99" t="s">
        <v>63</v>
      </c>
      <c r="Z15" s="96" t="s">
        <v>124</v>
      </c>
      <c r="AA15" s="105"/>
      <c r="AB15" s="99" t="s">
        <v>67</v>
      </c>
      <c r="AC15" s="96" t="s">
        <v>126</v>
      </c>
      <c r="AD15" s="99" t="s">
        <v>134</v>
      </c>
      <c r="AE15" s="95" t="s">
        <v>219</v>
      </c>
      <c r="AF15" s="53">
        <v>3</v>
      </c>
      <c r="AG15" s="70" t="s">
        <v>85</v>
      </c>
      <c r="AH15" s="53">
        <v>4</v>
      </c>
      <c r="AI15" s="146" t="s">
        <v>151</v>
      </c>
      <c r="AJ15" s="140">
        <v>42427</v>
      </c>
    </row>
    <row r="16" spans="1:36" s="24" customFormat="1" ht="47.25" customHeight="1" x14ac:dyDescent="0.2">
      <c r="A16" s="136">
        <v>52</v>
      </c>
      <c r="B16" s="149" t="s">
        <v>14</v>
      </c>
      <c r="C16" s="32" t="s">
        <v>83</v>
      </c>
      <c r="D16" s="22" t="s">
        <v>4</v>
      </c>
      <c r="E16" s="23" t="s">
        <v>6</v>
      </c>
      <c r="F16" s="22" t="s">
        <v>2</v>
      </c>
      <c r="G16" s="58">
        <f t="shared" si="0"/>
        <v>23753594</v>
      </c>
      <c r="H16" s="58">
        <f t="shared" si="7"/>
        <v>20190555</v>
      </c>
      <c r="I16" s="44">
        <v>0</v>
      </c>
      <c r="J16" s="44">
        <v>20190555</v>
      </c>
      <c r="K16" s="44">
        <v>0</v>
      </c>
      <c r="L16" s="42">
        <f t="shared" si="10"/>
        <v>0.8500000042098893</v>
      </c>
      <c r="M16" s="58">
        <f t="shared" si="11"/>
        <v>3563039</v>
      </c>
      <c r="N16" s="44">
        <v>3563039</v>
      </c>
      <c r="O16" s="42">
        <f t="shared" si="12"/>
        <v>0.14999999579011075</v>
      </c>
      <c r="P16" s="44">
        <v>0</v>
      </c>
      <c r="Q16" s="42">
        <f t="shared" si="13"/>
        <v>0</v>
      </c>
      <c r="R16" s="44">
        <v>0</v>
      </c>
      <c r="S16" s="42">
        <f t="shared" si="14"/>
        <v>0</v>
      </c>
      <c r="T16" s="97">
        <v>42173</v>
      </c>
      <c r="U16" s="108" t="s">
        <v>180</v>
      </c>
      <c r="V16" s="126" t="s">
        <v>181</v>
      </c>
      <c r="W16" s="99" t="s">
        <v>67</v>
      </c>
      <c r="X16" s="98" t="s">
        <v>123</v>
      </c>
      <c r="Y16" s="274" t="s">
        <v>67</v>
      </c>
      <c r="Z16" s="276" t="s">
        <v>123</v>
      </c>
      <c r="AA16" s="278"/>
      <c r="AB16" s="274" t="s">
        <v>60</v>
      </c>
      <c r="AC16" s="276" t="s">
        <v>127</v>
      </c>
      <c r="AD16" s="274" t="s">
        <v>132</v>
      </c>
      <c r="AE16" s="282" t="s">
        <v>219</v>
      </c>
      <c r="AF16" s="284">
        <v>3</v>
      </c>
      <c r="AG16" s="286" t="s">
        <v>85</v>
      </c>
      <c r="AH16" s="284">
        <v>4</v>
      </c>
      <c r="AI16" s="280" t="s">
        <v>154</v>
      </c>
      <c r="AJ16" s="140">
        <v>42427</v>
      </c>
    </row>
    <row r="17" spans="1:36" ht="50.25" customHeight="1" x14ac:dyDescent="0.2">
      <c r="A17" s="137">
        <v>65</v>
      </c>
      <c r="B17" s="149" t="s">
        <v>14</v>
      </c>
      <c r="C17" s="32" t="s">
        <v>84</v>
      </c>
      <c r="D17" s="22" t="s">
        <v>4</v>
      </c>
      <c r="E17" s="23" t="s">
        <v>6</v>
      </c>
      <c r="F17" s="22" t="s">
        <v>2</v>
      </c>
      <c r="G17" s="58">
        <f t="shared" si="0"/>
        <v>17647059</v>
      </c>
      <c r="H17" s="58">
        <f t="shared" si="7"/>
        <v>15000000</v>
      </c>
      <c r="I17" s="44">
        <v>0</v>
      </c>
      <c r="J17" s="44">
        <v>15000000</v>
      </c>
      <c r="K17" s="44">
        <v>0</v>
      </c>
      <c r="L17" s="42">
        <f t="shared" si="10"/>
        <v>0.84999999150000005</v>
      </c>
      <c r="M17" s="58">
        <f t="shared" si="11"/>
        <v>2647059</v>
      </c>
      <c r="N17" s="44">
        <v>2647059</v>
      </c>
      <c r="O17" s="42">
        <f t="shared" si="12"/>
        <v>0.15000000849999992</v>
      </c>
      <c r="P17" s="44">
        <v>0</v>
      </c>
      <c r="Q17" s="42">
        <f t="shared" si="13"/>
        <v>0</v>
      </c>
      <c r="R17" s="44">
        <v>0</v>
      </c>
      <c r="S17" s="42">
        <f t="shared" si="14"/>
        <v>0</v>
      </c>
      <c r="T17" s="97">
        <v>42173</v>
      </c>
      <c r="U17" s="125"/>
      <c r="V17" s="127"/>
      <c r="W17" s="99" t="s">
        <v>67</v>
      </c>
      <c r="X17" s="98" t="s">
        <v>123</v>
      </c>
      <c r="Y17" s="275"/>
      <c r="Z17" s="277"/>
      <c r="AA17" s="279"/>
      <c r="AB17" s="275"/>
      <c r="AC17" s="277"/>
      <c r="AD17" s="275"/>
      <c r="AE17" s="283"/>
      <c r="AF17" s="285"/>
      <c r="AG17" s="287"/>
      <c r="AH17" s="285"/>
      <c r="AI17" s="281"/>
      <c r="AJ17" s="140">
        <v>42427</v>
      </c>
    </row>
    <row r="18" spans="1:36" s="50" customFormat="1" ht="38.25" customHeight="1" x14ac:dyDescent="0.2">
      <c r="A18" s="136">
        <v>98</v>
      </c>
      <c r="B18" s="149" t="s">
        <v>49</v>
      </c>
      <c r="C18" s="31" t="s">
        <v>50</v>
      </c>
      <c r="D18" s="21" t="s">
        <v>48</v>
      </c>
      <c r="E18" s="12" t="s">
        <v>5</v>
      </c>
      <c r="F18" s="21" t="s">
        <v>2</v>
      </c>
      <c r="G18" s="58">
        <f t="shared" si="0"/>
        <v>171428571</v>
      </c>
      <c r="H18" s="58">
        <f t="shared" si="7"/>
        <v>60000000</v>
      </c>
      <c r="I18" s="58">
        <v>0</v>
      </c>
      <c r="J18" s="58">
        <v>60000000</v>
      </c>
      <c r="K18" s="58">
        <v>0</v>
      </c>
      <c r="L18" s="42">
        <f t="shared" si="10"/>
        <v>0.35000000087499999</v>
      </c>
      <c r="M18" s="58">
        <f t="shared" si="11"/>
        <v>111428571</v>
      </c>
      <c r="N18" s="58">
        <v>0</v>
      </c>
      <c r="O18" s="42">
        <v>0</v>
      </c>
      <c r="P18" s="58">
        <v>0</v>
      </c>
      <c r="Q18" s="42">
        <f t="shared" si="13"/>
        <v>0</v>
      </c>
      <c r="R18" s="58">
        <v>111428571</v>
      </c>
      <c r="S18" s="42">
        <f t="shared" si="14"/>
        <v>0.64999999912499995</v>
      </c>
      <c r="T18" s="47" t="s">
        <v>115</v>
      </c>
      <c r="U18" s="109"/>
      <c r="V18" s="114"/>
      <c r="W18" s="99" t="s">
        <v>61</v>
      </c>
      <c r="X18" s="96" t="s">
        <v>88</v>
      </c>
      <c r="Y18" s="99" t="s">
        <v>61</v>
      </c>
      <c r="Z18" s="96" t="s">
        <v>90</v>
      </c>
      <c r="AA18" s="103">
        <v>42356</v>
      </c>
      <c r="AB18" s="99" t="s">
        <v>132</v>
      </c>
      <c r="AC18" s="96" t="s">
        <v>198</v>
      </c>
      <c r="AD18" s="99" t="s">
        <v>152</v>
      </c>
      <c r="AE18" s="95" t="s">
        <v>218</v>
      </c>
      <c r="AF18" s="53">
        <v>2</v>
      </c>
      <c r="AG18" s="70" t="s">
        <v>85</v>
      </c>
      <c r="AH18" s="53">
        <v>4</v>
      </c>
      <c r="AI18" s="146" t="s">
        <v>224</v>
      </c>
      <c r="AJ18" s="140">
        <v>42427</v>
      </c>
    </row>
    <row r="19" spans="1:36" s="24" customFormat="1" ht="48" customHeight="1" x14ac:dyDescent="0.2">
      <c r="A19" s="137">
        <v>51</v>
      </c>
      <c r="B19" s="145" t="s">
        <v>53</v>
      </c>
      <c r="C19" s="31" t="s">
        <v>73</v>
      </c>
      <c r="D19" s="21" t="s">
        <v>4</v>
      </c>
      <c r="E19" s="12" t="s">
        <v>5</v>
      </c>
      <c r="F19" s="21" t="s">
        <v>2</v>
      </c>
      <c r="G19" s="58">
        <f t="shared" si="0"/>
        <v>30000000</v>
      </c>
      <c r="H19" s="58">
        <f t="shared" si="7"/>
        <v>5000000</v>
      </c>
      <c r="I19" s="58">
        <v>0</v>
      </c>
      <c r="J19" s="58">
        <v>5000000</v>
      </c>
      <c r="K19" s="58">
        <v>0</v>
      </c>
      <c r="L19" s="42">
        <f t="shared" si="10"/>
        <v>0.16666666666666666</v>
      </c>
      <c r="M19" s="58">
        <f t="shared" si="11"/>
        <v>25000000</v>
      </c>
      <c r="N19" s="58">
        <v>3000000</v>
      </c>
      <c r="O19" s="42">
        <f t="shared" ref="O19:O30" si="15">N19/G19</f>
        <v>0.1</v>
      </c>
      <c r="P19" s="58">
        <v>0</v>
      </c>
      <c r="Q19" s="42">
        <f t="shared" si="13"/>
        <v>0</v>
      </c>
      <c r="R19" s="58">
        <v>22000000</v>
      </c>
      <c r="S19" s="42">
        <f t="shared" si="14"/>
        <v>0.73333333333333328</v>
      </c>
      <c r="T19" s="22" t="s">
        <v>116</v>
      </c>
      <c r="U19" s="111"/>
      <c r="V19" s="116"/>
      <c r="W19" s="99" t="s">
        <v>61</v>
      </c>
      <c r="X19" s="96" t="s">
        <v>91</v>
      </c>
      <c r="Y19" s="99" t="s">
        <v>26</v>
      </c>
      <c r="Z19" s="99" t="s">
        <v>26</v>
      </c>
      <c r="AA19" s="99" t="s">
        <v>26</v>
      </c>
      <c r="AB19" s="99" t="s">
        <v>157</v>
      </c>
      <c r="AC19" s="96" t="s">
        <v>156</v>
      </c>
      <c r="AD19" s="99" t="s">
        <v>152</v>
      </c>
      <c r="AE19" s="95" t="s">
        <v>218</v>
      </c>
      <c r="AF19" s="53">
        <v>0</v>
      </c>
      <c r="AG19" s="70" t="s">
        <v>85</v>
      </c>
      <c r="AH19" s="53">
        <v>1</v>
      </c>
      <c r="AI19" s="146" t="s">
        <v>153</v>
      </c>
      <c r="AJ19" s="140">
        <v>42427</v>
      </c>
    </row>
    <row r="20" spans="1:36" s="24" customFormat="1" ht="35.25" customHeight="1" x14ac:dyDescent="0.2">
      <c r="A20" s="137">
        <v>25</v>
      </c>
      <c r="B20" s="145" t="s">
        <v>69</v>
      </c>
      <c r="C20" s="31" t="s">
        <v>70</v>
      </c>
      <c r="D20" s="21" t="s">
        <v>4</v>
      </c>
      <c r="E20" s="12" t="s">
        <v>5</v>
      </c>
      <c r="F20" s="21" t="s">
        <v>2</v>
      </c>
      <c r="G20" s="58">
        <f t="shared" si="0"/>
        <v>30000000</v>
      </c>
      <c r="H20" s="58">
        <f t="shared" si="7"/>
        <v>13000000</v>
      </c>
      <c r="I20" s="58">
        <v>0</v>
      </c>
      <c r="J20" s="58">
        <v>13000000</v>
      </c>
      <c r="K20" s="58">
        <v>0</v>
      </c>
      <c r="L20" s="42">
        <f t="shared" si="10"/>
        <v>0.43333333333333335</v>
      </c>
      <c r="M20" s="58">
        <f t="shared" si="11"/>
        <v>17000000</v>
      </c>
      <c r="N20" s="58">
        <v>0</v>
      </c>
      <c r="O20" s="42">
        <f t="shared" si="15"/>
        <v>0</v>
      </c>
      <c r="P20" s="58">
        <v>0</v>
      </c>
      <c r="Q20" s="42">
        <f t="shared" si="13"/>
        <v>0</v>
      </c>
      <c r="R20" s="58">
        <v>17000000</v>
      </c>
      <c r="S20" s="42">
        <f t="shared" si="14"/>
        <v>0.56666666666666665</v>
      </c>
      <c r="T20" s="22" t="s">
        <v>116</v>
      </c>
      <c r="U20" s="111"/>
      <c r="V20" s="116"/>
      <c r="W20" s="99" t="s">
        <v>61</v>
      </c>
      <c r="X20" s="96" t="s">
        <v>91</v>
      </c>
      <c r="Y20" s="99" t="s">
        <v>26</v>
      </c>
      <c r="Z20" s="99" t="s">
        <v>26</v>
      </c>
      <c r="AA20" s="99" t="s">
        <v>26</v>
      </c>
      <c r="AB20" s="99" t="s">
        <v>62</v>
      </c>
      <c r="AC20" s="96" t="s">
        <v>137</v>
      </c>
      <c r="AD20" s="99" t="s">
        <v>152</v>
      </c>
      <c r="AE20" s="95" t="s">
        <v>218</v>
      </c>
      <c r="AF20" s="53">
        <v>0</v>
      </c>
      <c r="AG20" s="70" t="s">
        <v>85</v>
      </c>
      <c r="AH20" s="53">
        <v>1</v>
      </c>
      <c r="AI20" s="146" t="s">
        <v>153</v>
      </c>
      <c r="AJ20" s="140">
        <v>42427</v>
      </c>
    </row>
    <row r="21" spans="1:36" ht="46.5" customHeight="1" x14ac:dyDescent="0.2">
      <c r="A21" s="136">
        <v>28</v>
      </c>
      <c r="B21" s="150" t="s">
        <v>54</v>
      </c>
      <c r="C21" s="69" t="s">
        <v>201</v>
      </c>
      <c r="D21" s="67" t="s">
        <v>4</v>
      </c>
      <c r="E21" s="17" t="s">
        <v>5</v>
      </c>
      <c r="F21" s="67" t="s">
        <v>2</v>
      </c>
      <c r="G21" s="56">
        <f t="shared" si="0"/>
        <v>35294118</v>
      </c>
      <c r="H21" s="56">
        <f t="shared" si="7"/>
        <v>30000000</v>
      </c>
      <c r="I21" s="56">
        <v>0</v>
      </c>
      <c r="J21" s="56">
        <v>30000000</v>
      </c>
      <c r="K21" s="41">
        <v>0</v>
      </c>
      <c r="L21" s="43">
        <f t="shared" si="10"/>
        <v>0.84999999150000005</v>
      </c>
      <c r="M21" s="41">
        <f t="shared" si="11"/>
        <v>5294118</v>
      </c>
      <c r="N21" s="41">
        <v>0</v>
      </c>
      <c r="O21" s="43">
        <f t="shared" si="15"/>
        <v>0</v>
      </c>
      <c r="P21" s="41">
        <v>0</v>
      </c>
      <c r="Q21" s="43">
        <f t="shared" si="13"/>
        <v>0</v>
      </c>
      <c r="R21" s="41">
        <v>5294118</v>
      </c>
      <c r="S21" s="43">
        <f t="shared" si="14"/>
        <v>0.15000000849999992</v>
      </c>
      <c r="T21" s="14" t="s">
        <v>117</v>
      </c>
      <c r="U21" s="109" t="s">
        <v>65</v>
      </c>
      <c r="V21" s="114" t="s">
        <v>179</v>
      </c>
      <c r="W21" s="68" t="s">
        <v>203</v>
      </c>
      <c r="X21" s="96" t="s">
        <v>91</v>
      </c>
      <c r="Y21" s="68" t="s">
        <v>26</v>
      </c>
      <c r="Z21" s="68" t="s">
        <v>26</v>
      </c>
      <c r="AA21" s="68" t="s">
        <v>26</v>
      </c>
      <c r="AB21" s="68" t="s">
        <v>132</v>
      </c>
      <c r="AC21" s="96" t="s">
        <v>136</v>
      </c>
      <c r="AD21" s="66" t="s">
        <v>152</v>
      </c>
      <c r="AE21" s="95" t="s">
        <v>218</v>
      </c>
      <c r="AF21" s="51">
        <v>2</v>
      </c>
      <c r="AG21" s="70" t="s">
        <v>85</v>
      </c>
      <c r="AH21" s="51">
        <v>10</v>
      </c>
      <c r="AI21" s="148" t="s">
        <v>197</v>
      </c>
      <c r="AJ21" s="141">
        <v>42427</v>
      </c>
    </row>
    <row r="22" spans="1:36" ht="54.75" customHeight="1" x14ac:dyDescent="0.2">
      <c r="A22" s="137">
        <v>43</v>
      </c>
      <c r="B22" s="150" t="s">
        <v>54</v>
      </c>
      <c r="C22" s="69" t="s">
        <v>202</v>
      </c>
      <c r="D22" s="67" t="s">
        <v>4</v>
      </c>
      <c r="E22" s="17" t="s">
        <v>5</v>
      </c>
      <c r="F22" s="67" t="s">
        <v>2</v>
      </c>
      <c r="G22" s="56">
        <f t="shared" si="0"/>
        <v>35294118</v>
      </c>
      <c r="H22" s="56">
        <f t="shared" si="7"/>
        <v>30000000</v>
      </c>
      <c r="I22" s="56">
        <v>0</v>
      </c>
      <c r="J22" s="56">
        <v>30000000</v>
      </c>
      <c r="K22" s="41">
        <v>0</v>
      </c>
      <c r="L22" s="43">
        <f t="shared" si="10"/>
        <v>0.84999999150000005</v>
      </c>
      <c r="M22" s="41">
        <f t="shared" si="11"/>
        <v>5294118</v>
      </c>
      <c r="N22" s="41">
        <v>0</v>
      </c>
      <c r="O22" s="43">
        <f t="shared" si="15"/>
        <v>0</v>
      </c>
      <c r="P22" s="41">
        <v>0</v>
      </c>
      <c r="Q22" s="43">
        <f t="shared" si="13"/>
        <v>0</v>
      </c>
      <c r="R22" s="41">
        <v>5294118</v>
      </c>
      <c r="S22" s="43">
        <f t="shared" si="14"/>
        <v>0.15000000849999992</v>
      </c>
      <c r="T22" s="14" t="s">
        <v>117</v>
      </c>
      <c r="U22" s="109"/>
      <c r="V22" s="114"/>
      <c r="W22" s="68" t="s">
        <v>61</v>
      </c>
      <c r="X22" s="96" t="s">
        <v>91</v>
      </c>
      <c r="Y22" s="68" t="s">
        <v>26</v>
      </c>
      <c r="Z22" s="68" t="s">
        <v>26</v>
      </c>
      <c r="AA22" s="68" t="s">
        <v>26</v>
      </c>
      <c r="AB22" s="68" t="s">
        <v>132</v>
      </c>
      <c r="AC22" s="96" t="s">
        <v>136</v>
      </c>
      <c r="AD22" s="66" t="s">
        <v>152</v>
      </c>
      <c r="AE22" s="95" t="s">
        <v>218</v>
      </c>
      <c r="AF22" s="51">
        <v>2</v>
      </c>
      <c r="AG22" s="70" t="s">
        <v>85</v>
      </c>
      <c r="AH22" s="51">
        <v>10</v>
      </c>
      <c r="AI22" s="148" t="s">
        <v>197</v>
      </c>
      <c r="AJ22" s="141">
        <v>42427</v>
      </c>
    </row>
    <row r="23" spans="1:36" ht="35.25" customHeight="1" x14ac:dyDescent="0.2">
      <c r="A23" s="136">
        <v>104</v>
      </c>
      <c r="B23" s="152" t="s">
        <v>215</v>
      </c>
      <c r="C23" s="33" t="s">
        <v>146</v>
      </c>
      <c r="D23" s="27" t="s">
        <v>4</v>
      </c>
      <c r="E23" s="25" t="s">
        <v>8</v>
      </c>
      <c r="F23" s="27" t="s">
        <v>2</v>
      </c>
      <c r="G23" s="41">
        <v>162810957</v>
      </c>
      <c r="H23" s="41">
        <v>138389313</v>
      </c>
      <c r="I23" s="41">
        <v>0</v>
      </c>
      <c r="J23" s="41">
        <v>138389313</v>
      </c>
      <c r="K23" s="41">
        <v>0</v>
      </c>
      <c r="L23" s="57">
        <f t="shared" si="10"/>
        <v>0.84999999723605824</v>
      </c>
      <c r="M23" s="41">
        <v>24421644</v>
      </c>
      <c r="N23" s="41">
        <v>0</v>
      </c>
      <c r="O23" s="57">
        <f t="shared" si="15"/>
        <v>0</v>
      </c>
      <c r="P23" s="41">
        <v>24421644</v>
      </c>
      <c r="Q23" s="57">
        <f t="shared" si="13"/>
        <v>0.15000000276394174</v>
      </c>
      <c r="R23" s="41">
        <v>0</v>
      </c>
      <c r="S23" s="57">
        <f t="shared" si="14"/>
        <v>0</v>
      </c>
      <c r="T23" s="72" t="s">
        <v>120</v>
      </c>
      <c r="U23" s="124" t="s">
        <v>81</v>
      </c>
      <c r="V23" s="94" t="s">
        <v>182</v>
      </c>
      <c r="W23" s="73" t="s">
        <v>67</v>
      </c>
      <c r="X23" s="96" t="s">
        <v>129</v>
      </c>
      <c r="Y23" s="73" t="s">
        <v>60</v>
      </c>
      <c r="Z23" s="96" t="s">
        <v>217</v>
      </c>
      <c r="AA23" s="55"/>
      <c r="AB23" s="73" t="s">
        <v>134</v>
      </c>
      <c r="AC23" s="40" t="s">
        <v>216</v>
      </c>
      <c r="AD23" s="68" t="s">
        <v>153</v>
      </c>
      <c r="AE23" s="95" t="s">
        <v>218</v>
      </c>
      <c r="AF23" s="52">
        <v>2</v>
      </c>
      <c r="AG23" s="71" t="s">
        <v>85</v>
      </c>
      <c r="AH23" s="51">
        <v>4</v>
      </c>
      <c r="AI23" s="148" t="s">
        <v>188</v>
      </c>
      <c r="AJ23" s="141">
        <v>42427</v>
      </c>
    </row>
    <row r="24" spans="1:36" s="24" customFormat="1" ht="36.75" customHeight="1" x14ac:dyDescent="0.2">
      <c r="A24" s="137">
        <v>13</v>
      </c>
      <c r="B24" s="152" t="s">
        <v>15</v>
      </c>
      <c r="C24" s="33" t="s">
        <v>38</v>
      </c>
      <c r="D24" s="27" t="s">
        <v>4</v>
      </c>
      <c r="E24" s="25" t="s">
        <v>7</v>
      </c>
      <c r="F24" s="27" t="s">
        <v>1</v>
      </c>
      <c r="G24" s="41">
        <f t="shared" ref="G24:G30" si="16">H24+M24</f>
        <v>87191324</v>
      </c>
      <c r="H24" s="41">
        <f t="shared" ref="H24:H30" si="17">I24+J24+K24</f>
        <v>74112625</v>
      </c>
      <c r="I24" s="45">
        <v>74112625</v>
      </c>
      <c r="J24" s="45">
        <v>0</v>
      </c>
      <c r="K24" s="45">
        <v>0</v>
      </c>
      <c r="L24" s="57">
        <f t="shared" si="10"/>
        <v>0.84999999541238758</v>
      </c>
      <c r="M24" s="56">
        <f t="shared" ref="M24:M30" si="18">N24+P24+R24</f>
        <v>13078699</v>
      </c>
      <c r="N24" s="45">
        <v>0</v>
      </c>
      <c r="O24" s="57">
        <f t="shared" si="15"/>
        <v>0</v>
      </c>
      <c r="P24" s="45">
        <v>0</v>
      </c>
      <c r="Q24" s="57">
        <f t="shared" si="13"/>
        <v>0</v>
      </c>
      <c r="R24" s="45">
        <v>13078699</v>
      </c>
      <c r="S24" s="57">
        <f t="shared" si="14"/>
        <v>0.15000000458761242</v>
      </c>
      <c r="T24" s="11" t="s">
        <v>119</v>
      </c>
      <c r="U24" s="113" t="s">
        <v>64</v>
      </c>
      <c r="V24" s="115" t="s">
        <v>98</v>
      </c>
      <c r="W24" s="66" t="s">
        <v>63</v>
      </c>
      <c r="X24" s="96" t="s">
        <v>89</v>
      </c>
      <c r="Y24" s="28" t="s">
        <v>63</v>
      </c>
      <c r="Z24" s="96" t="s">
        <v>89</v>
      </c>
      <c r="AA24" s="104" t="s">
        <v>207</v>
      </c>
      <c r="AB24" s="66" t="s">
        <v>134</v>
      </c>
      <c r="AC24" s="96" t="s">
        <v>198</v>
      </c>
      <c r="AD24" s="66" t="s">
        <v>152</v>
      </c>
      <c r="AE24" s="95" t="s">
        <v>218</v>
      </c>
      <c r="AF24" s="51">
        <v>2</v>
      </c>
      <c r="AG24" s="70" t="s">
        <v>85</v>
      </c>
      <c r="AH24" s="51">
        <v>4</v>
      </c>
      <c r="AI24" s="148" t="s">
        <v>154</v>
      </c>
      <c r="AJ24" s="141">
        <v>42521</v>
      </c>
    </row>
    <row r="25" spans="1:36" s="24" customFormat="1" ht="36.75" customHeight="1" x14ac:dyDescent="0.2">
      <c r="A25" s="137">
        <v>21</v>
      </c>
      <c r="B25" s="145" t="s">
        <v>55</v>
      </c>
      <c r="C25" s="31" t="s">
        <v>72</v>
      </c>
      <c r="D25" s="22" t="s">
        <v>4</v>
      </c>
      <c r="E25" s="23" t="s">
        <v>7</v>
      </c>
      <c r="F25" s="22" t="s">
        <v>1</v>
      </c>
      <c r="G25" s="58">
        <f t="shared" si="16"/>
        <v>126221197</v>
      </c>
      <c r="H25" s="58">
        <f t="shared" si="17"/>
        <v>107288018</v>
      </c>
      <c r="I25" s="44">
        <v>107288018</v>
      </c>
      <c r="J25" s="44">
        <v>0</v>
      </c>
      <c r="K25" s="44">
        <v>0</v>
      </c>
      <c r="L25" s="42">
        <f t="shared" si="10"/>
        <v>0.85000000435742973</v>
      </c>
      <c r="M25" s="58">
        <f t="shared" si="18"/>
        <v>18933179</v>
      </c>
      <c r="N25" s="44">
        <v>0</v>
      </c>
      <c r="O25" s="42">
        <f t="shared" si="15"/>
        <v>0</v>
      </c>
      <c r="P25" s="44">
        <v>0</v>
      </c>
      <c r="Q25" s="42">
        <f t="shared" si="13"/>
        <v>0</v>
      </c>
      <c r="R25" s="44">
        <v>18933179</v>
      </c>
      <c r="S25" s="42">
        <f t="shared" si="14"/>
        <v>0.14999999564257024</v>
      </c>
      <c r="T25" s="18" t="s">
        <v>119</v>
      </c>
      <c r="U25" s="113"/>
      <c r="V25" s="116"/>
      <c r="W25" s="99" t="s">
        <v>62</v>
      </c>
      <c r="X25" s="96" t="s">
        <v>89</v>
      </c>
      <c r="Y25" s="99" t="s">
        <v>62</v>
      </c>
      <c r="Z25" s="96" t="s">
        <v>89</v>
      </c>
      <c r="AA25" s="96" t="s">
        <v>222</v>
      </c>
      <c r="AB25" s="99" t="s">
        <v>134</v>
      </c>
      <c r="AC25" s="96" t="s">
        <v>199</v>
      </c>
      <c r="AD25" s="99" t="s">
        <v>152</v>
      </c>
      <c r="AE25" s="95" t="s">
        <v>218</v>
      </c>
      <c r="AF25" s="53">
        <v>2</v>
      </c>
      <c r="AG25" s="70" t="s">
        <v>86</v>
      </c>
      <c r="AH25" s="53">
        <v>4</v>
      </c>
      <c r="AI25" s="146" t="s">
        <v>154</v>
      </c>
      <c r="AJ25" s="140">
        <v>42521</v>
      </c>
    </row>
    <row r="26" spans="1:36" s="50" customFormat="1" ht="33.75" customHeight="1" x14ac:dyDescent="0.2">
      <c r="A26" s="137">
        <v>23</v>
      </c>
      <c r="B26" s="149" t="s">
        <v>39</v>
      </c>
      <c r="C26" s="32" t="s">
        <v>45</v>
      </c>
      <c r="D26" s="22" t="s">
        <v>4</v>
      </c>
      <c r="E26" s="23" t="s">
        <v>0</v>
      </c>
      <c r="F26" s="22" t="s">
        <v>3</v>
      </c>
      <c r="G26" s="58">
        <f t="shared" si="16"/>
        <v>5175000</v>
      </c>
      <c r="H26" s="58">
        <f t="shared" si="17"/>
        <v>4398750</v>
      </c>
      <c r="I26" s="44">
        <v>0</v>
      </c>
      <c r="J26" s="44">
        <v>0</v>
      </c>
      <c r="K26" s="44">
        <v>4398750</v>
      </c>
      <c r="L26" s="42">
        <f t="shared" si="10"/>
        <v>0.85</v>
      </c>
      <c r="M26" s="58">
        <f t="shared" si="18"/>
        <v>776250</v>
      </c>
      <c r="N26" s="44">
        <v>776250</v>
      </c>
      <c r="O26" s="42">
        <f t="shared" si="15"/>
        <v>0.15</v>
      </c>
      <c r="P26" s="44">
        <v>0</v>
      </c>
      <c r="Q26" s="42">
        <f t="shared" si="13"/>
        <v>0</v>
      </c>
      <c r="R26" s="44">
        <v>0</v>
      </c>
      <c r="S26" s="42">
        <f t="shared" si="14"/>
        <v>0</v>
      </c>
      <c r="T26" s="18" t="s">
        <v>121</v>
      </c>
      <c r="U26" s="110" t="s">
        <v>68</v>
      </c>
      <c r="V26" s="115" t="s">
        <v>186</v>
      </c>
      <c r="W26" s="54" t="s">
        <v>155</v>
      </c>
      <c r="X26" s="96" t="s">
        <v>200</v>
      </c>
      <c r="Y26" s="54" t="s">
        <v>134</v>
      </c>
      <c r="Z26" s="96" t="s">
        <v>200</v>
      </c>
      <c r="AA26" s="105"/>
      <c r="AB26" s="54" t="s">
        <v>155</v>
      </c>
      <c r="AC26" s="96" t="s">
        <v>199</v>
      </c>
      <c r="AD26" s="54" t="s">
        <v>167</v>
      </c>
      <c r="AE26" s="95" t="s">
        <v>218</v>
      </c>
      <c r="AF26" s="53">
        <v>2</v>
      </c>
      <c r="AG26" s="70" t="s">
        <v>85</v>
      </c>
      <c r="AH26" s="53">
        <v>4</v>
      </c>
      <c r="AI26" s="146" t="s">
        <v>151</v>
      </c>
      <c r="AJ26" s="140">
        <v>42521</v>
      </c>
    </row>
    <row r="27" spans="1:36" s="24" customFormat="1" ht="44.25" customHeight="1" x14ac:dyDescent="0.2">
      <c r="A27" s="138">
        <v>26</v>
      </c>
      <c r="B27" s="145" t="s">
        <v>47</v>
      </c>
      <c r="C27" s="31" t="s">
        <v>78</v>
      </c>
      <c r="D27" s="22" t="s">
        <v>4</v>
      </c>
      <c r="E27" s="23" t="s">
        <v>9</v>
      </c>
      <c r="F27" s="22" t="s">
        <v>3</v>
      </c>
      <c r="G27" s="58">
        <f t="shared" si="16"/>
        <v>318054</v>
      </c>
      <c r="H27" s="58">
        <f t="shared" si="17"/>
        <v>270346</v>
      </c>
      <c r="I27" s="44">
        <v>0</v>
      </c>
      <c r="J27" s="44">
        <v>0</v>
      </c>
      <c r="K27" s="44">
        <v>270346</v>
      </c>
      <c r="L27" s="42">
        <f t="shared" si="10"/>
        <v>0.85000031441201807</v>
      </c>
      <c r="M27" s="58">
        <f t="shared" si="18"/>
        <v>47708</v>
      </c>
      <c r="N27" s="44">
        <v>47708</v>
      </c>
      <c r="O27" s="42">
        <f t="shared" si="15"/>
        <v>0.14999968558798191</v>
      </c>
      <c r="P27" s="44">
        <v>0</v>
      </c>
      <c r="Q27" s="42">
        <f t="shared" si="13"/>
        <v>0</v>
      </c>
      <c r="R27" s="44">
        <v>0</v>
      </c>
      <c r="S27" s="42">
        <f t="shared" si="14"/>
        <v>0</v>
      </c>
      <c r="T27" s="20" t="s">
        <v>46</v>
      </c>
      <c r="U27" s="20" t="s">
        <v>46</v>
      </c>
      <c r="V27" s="20" t="s">
        <v>46</v>
      </c>
      <c r="W27" s="99" t="s">
        <v>132</v>
      </c>
      <c r="X27" s="96" t="s">
        <v>200</v>
      </c>
      <c r="Y27" s="99" t="s">
        <v>132</v>
      </c>
      <c r="Z27" s="96" t="s">
        <v>200</v>
      </c>
      <c r="AA27" s="105"/>
      <c r="AB27" s="99" t="s">
        <v>134</v>
      </c>
      <c r="AC27" s="96" t="s">
        <v>199</v>
      </c>
      <c r="AD27" s="99" t="s">
        <v>152</v>
      </c>
      <c r="AE27" s="95" t="s">
        <v>218</v>
      </c>
      <c r="AF27" s="53">
        <v>2</v>
      </c>
      <c r="AG27" s="70" t="s">
        <v>85</v>
      </c>
      <c r="AH27" s="53">
        <v>4</v>
      </c>
      <c r="AI27" s="146" t="s">
        <v>152</v>
      </c>
      <c r="AJ27" s="140">
        <v>42521</v>
      </c>
    </row>
    <row r="28" spans="1:36" s="50" customFormat="1" ht="64.5" customHeight="1" x14ac:dyDescent="0.2">
      <c r="A28" s="137">
        <v>127</v>
      </c>
      <c r="B28" s="149" t="s">
        <v>17</v>
      </c>
      <c r="C28" s="32" t="s">
        <v>43</v>
      </c>
      <c r="D28" s="22" t="s">
        <v>4</v>
      </c>
      <c r="E28" s="23" t="s">
        <v>8</v>
      </c>
      <c r="F28" s="22" t="s">
        <v>3</v>
      </c>
      <c r="G28" s="58">
        <f t="shared" si="16"/>
        <v>21937153</v>
      </c>
      <c r="H28" s="58">
        <f t="shared" si="17"/>
        <v>18646580</v>
      </c>
      <c r="I28" s="44">
        <v>0</v>
      </c>
      <c r="J28" s="44">
        <v>0</v>
      </c>
      <c r="K28" s="44">
        <v>18646580</v>
      </c>
      <c r="L28" s="42">
        <f t="shared" si="10"/>
        <v>0.84999999772076162</v>
      </c>
      <c r="M28" s="58">
        <f t="shared" si="18"/>
        <v>3290573</v>
      </c>
      <c r="N28" s="44">
        <v>3290573</v>
      </c>
      <c r="O28" s="42">
        <f t="shared" si="15"/>
        <v>0.15000000227923832</v>
      </c>
      <c r="P28" s="44">
        <v>0</v>
      </c>
      <c r="Q28" s="42">
        <f t="shared" si="13"/>
        <v>0</v>
      </c>
      <c r="R28" s="44">
        <v>0</v>
      </c>
      <c r="S28" s="42">
        <f t="shared" si="14"/>
        <v>0</v>
      </c>
      <c r="T28" s="20" t="s">
        <v>46</v>
      </c>
      <c r="U28" s="20" t="s">
        <v>190</v>
      </c>
      <c r="V28" s="20" t="s">
        <v>46</v>
      </c>
      <c r="W28" s="99" t="s">
        <v>132</v>
      </c>
      <c r="X28" s="36" t="s">
        <v>86</v>
      </c>
      <c r="Y28" s="99" t="s">
        <v>132</v>
      </c>
      <c r="Z28" s="96" t="s">
        <v>223</v>
      </c>
      <c r="AA28" s="105"/>
      <c r="AB28" s="99" t="s">
        <v>134</v>
      </c>
      <c r="AC28" s="96" t="s">
        <v>198</v>
      </c>
      <c r="AD28" s="99" t="s">
        <v>152</v>
      </c>
      <c r="AE28" s="95" t="s">
        <v>218</v>
      </c>
      <c r="AF28" s="53">
        <v>2</v>
      </c>
      <c r="AG28" s="71" t="s">
        <v>85</v>
      </c>
      <c r="AH28" s="53">
        <v>4</v>
      </c>
      <c r="AI28" s="146" t="s">
        <v>153</v>
      </c>
      <c r="AJ28" s="140">
        <v>42429</v>
      </c>
    </row>
    <row r="29" spans="1:36" s="24" customFormat="1" ht="51" customHeight="1" x14ac:dyDescent="0.2">
      <c r="A29" s="136">
        <v>82</v>
      </c>
      <c r="B29" s="152" t="s">
        <v>40</v>
      </c>
      <c r="C29" s="33" t="s">
        <v>165</v>
      </c>
      <c r="D29" s="27" t="s">
        <v>4</v>
      </c>
      <c r="E29" s="25" t="s">
        <v>8</v>
      </c>
      <c r="F29" s="27" t="s">
        <v>3</v>
      </c>
      <c r="G29" s="41">
        <f t="shared" si="16"/>
        <v>23080688</v>
      </c>
      <c r="H29" s="41">
        <f t="shared" si="17"/>
        <v>19618584</v>
      </c>
      <c r="I29" s="45">
        <v>0</v>
      </c>
      <c r="J29" s="45">
        <v>0</v>
      </c>
      <c r="K29" s="45">
        <v>19618584</v>
      </c>
      <c r="L29" s="57">
        <f t="shared" si="10"/>
        <v>0.84999996533898814</v>
      </c>
      <c r="M29" s="56">
        <f t="shared" si="18"/>
        <v>3462104</v>
      </c>
      <c r="N29" s="45">
        <v>3462104</v>
      </c>
      <c r="O29" s="57">
        <f t="shared" si="15"/>
        <v>0.15000003466101183</v>
      </c>
      <c r="P29" s="45">
        <v>0</v>
      </c>
      <c r="Q29" s="57">
        <f t="shared" si="13"/>
        <v>0</v>
      </c>
      <c r="R29" s="45">
        <v>0</v>
      </c>
      <c r="S29" s="57">
        <f t="shared" si="14"/>
        <v>0</v>
      </c>
      <c r="T29" s="29" t="s">
        <v>118</v>
      </c>
      <c r="U29" s="29" t="s">
        <v>183</v>
      </c>
      <c r="V29" s="93" t="s">
        <v>194</v>
      </c>
      <c r="W29" s="68" t="s">
        <v>166</v>
      </c>
      <c r="X29" s="96" t="s">
        <v>200</v>
      </c>
      <c r="Y29" s="68" t="s">
        <v>166</v>
      </c>
      <c r="Z29" s="96" t="s">
        <v>200</v>
      </c>
      <c r="AA29" s="55"/>
      <c r="AB29" s="68" t="s">
        <v>166</v>
      </c>
      <c r="AC29" s="96" t="s">
        <v>199</v>
      </c>
      <c r="AD29" s="68" t="s">
        <v>153</v>
      </c>
      <c r="AE29" s="95" t="s">
        <v>218</v>
      </c>
      <c r="AF29" s="51">
        <v>2</v>
      </c>
      <c r="AG29" s="71" t="s">
        <v>85</v>
      </c>
      <c r="AH29" s="51">
        <v>4</v>
      </c>
      <c r="AI29" s="148" t="s">
        <v>148</v>
      </c>
      <c r="AJ29" s="141">
        <v>42551</v>
      </c>
    </row>
    <row r="30" spans="1:36" s="50" customFormat="1" ht="57.75" customHeight="1" thickBot="1" x14ac:dyDescent="0.25">
      <c r="A30" s="137">
        <v>113</v>
      </c>
      <c r="B30" s="153" t="s">
        <v>143</v>
      </c>
      <c r="C30" s="154" t="s">
        <v>144</v>
      </c>
      <c r="D30" s="155" t="s">
        <v>4</v>
      </c>
      <c r="E30" s="156" t="s">
        <v>5</v>
      </c>
      <c r="F30" s="155" t="s">
        <v>2</v>
      </c>
      <c r="G30" s="157">
        <f t="shared" si="16"/>
        <v>8127343</v>
      </c>
      <c r="H30" s="157">
        <f t="shared" si="17"/>
        <v>6908242</v>
      </c>
      <c r="I30" s="158">
        <v>0</v>
      </c>
      <c r="J30" s="158">
        <v>6908242</v>
      </c>
      <c r="K30" s="158">
        <v>0</v>
      </c>
      <c r="L30" s="159">
        <v>0.85</v>
      </c>
      <c r="M30" s="160">
        <f t="shared" si="18"/>
        <v>1219101</v>
      </c>
      <c r="N30" s="158">
        <v>0</v>
      </c>
      <c r="O30" s="161">
        <f t="shared" si="15"/>
        <v>0</v>
      </c>
      <c r="P30" s="158">
        <v>0</v>
      </c>
      <c r="Q30" s="161">
        <f t="shared" si="13"/>
        <v>0</v>
      </c>
      <c r="R30" s="158">
        <v>1219101</v>
      </c>
      <c r="S30" s="161">
        <f t="shared" si="14"/>
        <v>0.14999994463135122</v>
      </c>
      <c r="T30" s="162" t="s">
        <v>150</v>
      </c>
      <c r="U30" s="163"/>
      <c r="V30" s="164"/>
      <c r="W30" s="165" t="s">
        <v>135</v>
      </c>
      <c r="X30" s="166" t="s">
        <v>145</v>
      </c>
      <c r="Y30" s="165" t="s">
        <v>135</v>
      </c>
      <c r="Z30" s="166" t="s">
        <v>145</v>
      </c>
      <c r="AA30" s="167">
        <v>42459</v>
      </c>
      <c r="AB30" s="165" t="s">
        <v>132</v>
      </c>
      <c r="AC30" s="166" t="s">
        <v>199</v>
      </c>
      <c r="AD30" s="165" t="s">
        <v>142</v>
      </c>
      <c r="AE30" s="168" t="s">
        <v>218</v>
      </c>
      <c r="AF30" s="169">
        <v>3</v>
      </c>
      <c r="AG30" s="170" t="s">
        <v>85</v>
      </c>
      <c r="AH30" s="169">
        <v>4</v>
      </c>
      <c r="AI30" s="171" t="s">
        <v>148</v>
      </c>
      <c r="AJ30" s="141">
        <v>42582</v>
      </c>
    </row>
    <row r="31" spans="1:36" s="84" customFormat="1" ht="35.25" customHeight="1" x14ac:dyDescent="0.2">
      <c r="A31" s="75"/>
      <c r="B31" s="123"/>
      <c r="D31" s="78"/>
      <c r="E31" s="79"/>
      <c r="F31" s="78"/>
      <c r="G31" s="80"/>
      <c r="H31" s="80"/>
      <c r="I31" s="80"/>
      <c r="J31" s="80"/>
      <c r="K31" s="80"/>
      <c r="L31" s="80"/>
      <c r="M31" s="80"/>
      <c r="N31" s="80"/>
      <c r="O31" s="80"/>
      <c r="P31" s="80"/>
      <c r="Q31" s="80"/>
      <c r="R31" s="80"/>
      <c r="S31" s="81"/>
      <c r="T31" s="78"/>
      <c r="U31" s="78"/>
      <c r="V31" s="78"/>
      <c r="W31" s="78"/>
      <c r="X31" s="39"/>
      <c r="Y31" s="78"/>
      <c r="Z31" s="39"/>
      <c r="AA31" s="39"/>
      <c r="AB31" s="78"/>
      <c r="AC31" s="39"/>
      <c r="AD31" s="78"/>
      <c r="AE31" s="39"/>
      <c r="AF31" s="82"/>
      <c r="AG31" s="78"/>
      <c r="AH31" s="83"/>
      <c r="AI31" s="78"/>
      <c r="AJ31" s="78"/>
    </row>
    <row r="32" spans="1:36" s="85" customFormat="1" ht="21.75" hidden="1" customHeight="1" x14ac:dyDescent="0.2">
      <c r="A32" s="75"/>
      <c r="B32" s="76"/>
      <c r="C32" s="77"/>
      <c r="D32" s="78"/>
      <c r="E32" s="79"/>
      <c r="F32" s="78"/>
      <c r="G32" s="80"/>
      <c r="H32" s="80"/>
      <c r="I32" s="80"/>
      <c r="J32" s="80"/>
      <c r="K32" s="80"/>
      <c r="L32" s="80"/>
      <c r="M32" s="80"/>
      <c r="N32" s="80"/>
      <c r="O32" s="80"/>
      <c r="P32" s="80"/>
      <c r="Q32" s="80"/>
      <c r="R32" s="80"/>
      <c r="S32" s="81"/>
      <c r="T32" s="78"/>
      <c r="U32" s="78"/>
      <c r="V32" s="78"/>
      <c r="W32" s="78"/>
      <c r="X32" s="39"/>
      <c r="Y32" s="78"/>
      <c r="Z32" s="39"/>
      <c r="AA32" s="39"/>
      <c r="AB32" s="78"/>
      <c r="AC32" s="39"/>
      <c r="AD32" s="78"/>
      <c r="AE32" s="39"/>
      <c r="AF32" s="82"/>
      <c r="AG32" s="78"/>
      <c r="AH32" s="83"/>
      <c r="AI32" s="78"/>
      <c r="AJ32" s="78"/>
    </row>
    <row r="33" spans="1:49" s="85" customFormat="1" ht="21.75" customHeight="1" x14ac:dyDescent="0.2">
      <c r="A33" s="75"/>
      <c r="B33" s="76"/>
      <c r="C33" s="77"/>
      <c r="D33" s="78"/>
      <c r="E33" s="79"/>
      <c r="F33" s="78"/>
      <c r="G33" s="80"/>
      <c r="H33" s="80"/>
      <c r="I33" s="80"/>
      <c r="J33" s="80"/>
      <c r="K33" s="80"/>
      <c r="L33" s="80"/>
      <c r="M33" s="80"/>
      <c r="N33" s="80"/>
      <c r="O33" s="80"/>
      <c r="P33" s="80"/>
      <c r="Q33" s="80"/>
      <c r="R33" s="80"/>
      <c r="S33" s="81"/>
      <c r="T33" s="78"/>
      <c r="U33" s="78"/>
      <c r="V33" s="78"/>
      <c r="W33" s="78"/>
      <c r="X33" s="39"/>
      <c r="Y33" s="78"/>
      <c r="Z33" s="39"/>
      <c r="AA33" s="39"/>
      <c r="AB33" s="78"/>
      <c r="AC33" s="39"/>
      <c r="AD33" s="78"/>
      <c r="AE33" s="39"/>
      <c r="AF33" s="82"/>
      <c r="AG33" s="78"/>
      <c r="AH33" s="83"/>
      <c r="AI33" s="78"/>
      <c r="AJ33" s="78"/>
    </row>
    <row r="34" spans="1:49" ht="17.25" customHeight="1" x14ac:dyDescent="0.2">
      <c r="B34" s="86" t="s">
        <v>176</v>
      </c>
      <c r="C34" s="86"/>
      <c r="S34" s="7"/>
      <c r="T34" s="7"/>
      <c r="U34" s="7"/>
    </row>
    <row r="35" spans="1:49" s="50" customFormat="1" ht="17.25" customHeight="1" x14ac:dyDescent="0.2">
      <c r="B35" s="86" t="s">
        <v>175</v>
      </c>
      <c r="V35" s="9"/>
      <c r="W35" s="15"/>
      <c r="X35" s="15"/>
      <c r="Y35" s="15"/>
      <c r="Z35" s="15"/>
      <c r="AA35" s="15"/>
      <c r="AB35" s="15"/>
      <c r="AC35" s="15"/>
      <c r="AD35" s="15"/>
      <c r="AE35" s="15"/>
      <c r="AF35" s="65"/>
      <c r="AG35" s="15"/>
      <c r="AH35" s="62"/>
      <c r="AI35" s="15"/>
      <c r="AJ35" s="15"/>
    </row>
    <row r="36" spans="1:49" s="50" customFormat="1" ht="17.25" customHeight="1" x14ac:dyDescent="0.2">
      <c r="B36" s="86" t="s">
        <v>177</v>
      </c>
      <c r="V36" s="9"/>
      <c r="W36" s="15"/>
      <c r="X36" s="15"/>
      <c r="Y36" s="15"/>
      <c r="Z36" s="15"/>
      <c r="AA36" s="15"/>
      <c r="AB36" s="15"/>
      <c r="AC36" s="15"/>
      <c r="AD36" s="15"/>
      <c r="AE36" s="15"/>
      <c r="AF36" s="65"/>
      <c r="AG36" s="15"/>
      <c r="AH36" s="62"/>
      <c r="AI36" s="15"/>
      <c r="AJ36" s="15"/>
    </row>
    <row r="37" spans="1:49" s="50" customFormat="1" ht="17.25" customHeight="1" x14ac:dyDescent="0.2">
      <c r="B37" s="131" t="s">
        <v>220</v>
      </c>
      <c r="V37" s="9"/>
      <c r="W37" s="15"/>
      <c r="X37" s="15"/>
      <c r="Y37" s="15"/>
      <c r="Z37" s="15"/>
      <c r="AA37" s="15"/>
      <c r="AB37" s="15"/>
      <c r="AC37" s="15"/>
      <c r="AD37" s="15"/>
      <c r="AE37" s="15"/>
      <c r="AF37" s="65"/>
      <c r="AG37" s="15"/>
      <c r="AH37" s="62"/>
      <c r="AI37" s="15"/>
      <c r="AJ37" s="15"/>
    </row>
    <row r="38" spans="1:49" s="50" customFormat="1" ht="17.25" customHeight="1" x14ac:dyDescent="0.2">
      <c r="B38" s="92" t="s">
        <v>178</v>
      </c>
      <c r="C38" s="92"/>
      <c r="D38" s="92"/>
      <c r="E38" s="92"/>
      <c r="F38" s="92"/>
      <c r="G38" s="92"/>
      <c r="H38" s="92"/>
      <c r="I38" s="92"/>
      <c r="J38" s="92"/>
      <c r="K38" s="92"/>
      <c r="L38" s="92"/>
      <c r="M38" s="92"/>
      <c r="N38" s="92"/>
      <c r="O38" s="92"/>
      <c r="P38" s="92"/>
      <c r="Q38" s="92"/>
      <c r="R38" s="92"/>
      <c r="S38" s="92"/>
      <c r="T38" s="92"/>
      <c r="U38" s="92"/>
      <c r="V38" s="9"/>
      <c r="W38" s="15"/>
      <c r="X38" s="15"/>
      <c r="Y38" s="15"/>
      <c r="Z38" s="15"/>
      <c r="AA38" s="15"/>
      <c r="AB38" s="15"/>
      <c r="AC38" s="15"/>
      <c r="AD38" s="15"/>
      <c r="AE38" s="15"/>
      <c r="AF38" s="65"/>
      <c r="AG38" s="15"/>
      <c r="AH38" s="62"/>
      <c r="AI38" s="15"/>
      <c r="AJ38" s="15"/>
    </row>
    <row r="39" spans="1:49" s="50" customFormat="1" ht="17.25" customHeight="1" x14ac:dyDescent="0.2">
      <c r="B39" s="92" t="s">
        <v>185</v>
      </c>
      <c r="C39" s="92"/>
      <c r="D39" s="92"/>
      <c r="E39" s="92"/>
      <c r="F39" s="92"/>
      <c r="G39" s="92"/>
      <c r="H39" s="92"/>
      <c r="I39" s="92"/>
      <c r="J39" s="92"/>
      <c r="K39" s="92"/>
      <c r="L39" s="92"/>
      <c r="M39" s="92"/>
      <c r="N39" s="92"/>
      <c r="O39" s="92"/>
      <c r="P39" s="92"/>
      <c r="Q39" s="92"/>
      <c r="R39" s="92"/>
      <c r="S39" s="92"/>
      <c r="T39" s="92"/>
      <c r="U39" s="92"/>
      <c r="V39" s="9"/>
      <c r="W39" s="15"/>
      <c r="X39" s="15"/>
      <c r="Y39" s="15"/>
      <c r="Z39" s="15"/>
      <c r="AA39" s="15"/>
      <c r="AB39" s="15"/>
      <c r="AC39" s="15"/>
      <c r="AD39" s="15"/>
      <c r="AE39" s="15"/>
      <c r="AF39" s="65"/>
      <c r="AG39" s="15"/>
      <c r="AH39" s="62"/>
      <c r="AI39" s="15"/>
      <c r="AJ39" s="15"/>
    </row>
    <row r="40" spans="1:49" ht="31.5" customHeight="1" x14ac:dyDescent="0.45">
      <c r="AB40" s="89" t="s">
        <v>195</v>
      </c>
      <c r="AC40" s="90"/>
      <c r="AD40" s="90"/>
      <c r="AE40" s="91"/>
      <c r="AF40" s="91"/>
      <c r="AG40" s="89" t="s">
        <v>196</v>
      </c>
      <c r="AH40" s="87"/>
      <c r="AI40" s="87"/>
      <c r="AJ40" s="87"/>
      <c r="AM40" s="88"/>
      <c r="AN40" s="88"/>
      <c r="AO40" s="88"/>
      <c r="AP40" s="88"/>
      <c r="AQ40" s="88"/>
      <c r="AR40" s="88"/>
      <c r="AS40" s="88"/>
      <c r="AT40" s="88"/>
      <c r="AU40" s="88"/>
      <c r="AV40" s="88"/>
      <c r="AW40" s="2"/>
    </row>
    <row r="41" spans="1:49" ht="9" customHeight="1" x14ac:dyDescent="0.2">
      <c r="B41" s="100"/>
      <c r="C41" s="100"/>
      <c r="D41" s="100"/>
      <c r="E41" s="100"/>
      <c r="F41" s="100"/>
      <c r="G41" s="100"/>
      <c r="H41" s="100"/>
      <c r="I41" s="100"/>
      <c r="J41" s="100"/>
      <c r="K41" s="100"/>
      <c r="L41" s="100"/>
      <c r="M41" s="100"/>
      <c r="N41" s="100"/>
      <c r="O41" s="100"/>
      <c r="P41" s="100"/>
      <c r="Q41" s="100"/>
      <c r="R41" s="100"/>
      <c r="S41" s="100"/>
      <c r="T41" s="100"/>
      <c r="U41" s="100"/>
    </row>
    <row r="42" spans="1:49" ht="15" customHeight="1" x14ac:dyDescent="0.2">
      <c r="B42" s="34"/>
      <c r="C42" s="7" t="s">
        <v>168</v>
      </c>
    </row>
    <row r="43" spans="1:49" ht="15" customHeight="1" x14ac:dyDescent="0.2">
      <c r="B43" s="36"/>
      <c r="C43" s="7" t="s">
        <v>100</v>
      </c>
    </row>
    <row r="44" spans="1:49" ht="15" customHeight="1" x14ac:dyDescent="0.2">
      <c r="B44" s="35"/>
      <c r="C44" s="7" t="s">
        <v>101</v>
      </c>
    </row>
    <row r="45" spans="1:49" ht="36" customHeight="1" x14ac:dyDescent="0.2">
      <c r="B45" s="39"/>
    </row>
    <row r="46" spans="1:49" ht="15" customHeight="1" x14ac:dyDescent="0.2">
      <c r="B46" s="87" t="s">
        <v>226</v>
      </c>
    </row>
    <row r="47" spans="1:49" ht="12.75" customHeight="1" x14ac:dyDescent="0.2">
      <c r="B47" s="87" t="s">
        <v>212</v>
      </c>
      <c r="H47" s="48"/>
      <c r="S47" s="7"/>
      <c r="T47" s="7"/>
      <c r="U47" s="7"/>
      <c r="V47" s="7"/>
    </row>
    <row r="48" spans="1:49" ht="12.75" customHeight="1" x14ac:dyDescent="0.2">
      <c r="B48" s="87" t="s">
        <v>213</v>
      </c>
      <c r="S48" s="7"/>
      <c r="T48" s="7"/>
      <c r="U48" s="7"/>
      <c r="V48" s="7"/>
    </row>
    <row r="49" spans="4:32" x14ac:dyDescent="0.2">
      <c r="S49" s="7"/>
      <c r="T49" s="7"/>
      <c r="U49" s="7"/>
      <c r="V49" s="7"/>
    </row>
    <row r="50" spans="4:32" collapsed="1" x14ac:dyDescent="0.2">
      <c r="S50" s="7"/>
      <c r="T50" s="7"/>
      <c r="U50" s="7"/>
      <c r="V50" s="7"/>
    </row>
    <row r="51" spans="4:32" hidden="1" x14ac:dyDescent="0.2">
      <c r="D51" s="10"/>
      <c r="S51" s="7"/>
      <c r="T51" s="7"/>
      <c r="U51" s="7"/>
      <c r="V51" s="7"/>
      <c r="AF51" s="15"/>
    </row>
    <row r="52" spans="4:32" hidden="1" x14ac:dyDescent="0.2">
      <c r="D52" s="10"/>
      <c r="S52" s="16"/>
      <c r="T52" s="16"/>
      <c r="U52" s="16"/>
      <c r="V52" s="37"/>
      <c r="AF52" s="15"/>
    </row>
    <row r="53" spans="4:32" hidden="1" x14ac:dyDescent="0.2">
      <c r="D53" s="10"/>
      <c r="S53" s="16"/>
      <c r="T53" s="16"/>
      <c r="U53" s="16"/>
      <c r="V53" s="37"/>
      <c r="AF53" s="15"/>
    </row>
    <row r="54" spans="4:32" hidden="1" x14ac:dyDescent="0.2">
      <c r="D54" s="10"/>
      <c r="S54" s="16"/>
      <c r="T54" s="16"/>
      <c r="U54" s="16"/>
      <c r="V54" s="37"/>
      <c r="AF54" s="15"/>
    </row>
    <row r="55" spans="4:32" hidden="1" x14ac:dyDescent="0.2">
      <c r="D55" s="10"/>
      <c r="S55" s="16"/>
      <c r="T55" s="16"/>
      <c r="U55" s="16"/>
      <c r="V55" s="37"/>
      <c r="AF55" s="15"/>
    </row>
    <row r="56" spans="4:32" hidden="1" x14ac:dyDescent="0.2">
      <c r="D56" s="10"/>
      <c r="AF56" s="15"/>
    </row>
    <row r="57" spans="4:32" hidden="1" x14ac:dyDescent="0.2">
      <c r="D57" s="10"/>
      <c r="AF57" s="15"/>
    </row>
    <row r="58" spans="4:32" hidden="1" x14ac:dyDescent="0.2">
      <c r="D58" s="10"/>
      <c r="AF58" s="15"/>
    </row>
    <row r="59" spans="4:32" hidden="1" x14ac:dyDescent="0.2">
      <c r="D59" s="10"/>
      <c r="AF59" s="15"/>
    </row>
    <row r="60" spans="4:32" hidden="1" x14ac:dyDescent="0.2">
      <c r="D60" s="10"/>
      <c r="AF60" s="15"/>
    </row>
    <row r="61" spans="4:32" hidden="1" x14ac:dyDescent="0.2">
      <c r="D61" s="10"/>
      <c r="AF61" s="15"/>
    </row>
    <row r="62" spans="4:32" hidden="1" x14ac:dyDescent="0.2">
      <c r="D62" s="10"/>
      <c r="AF62" s="15"/>
    </row>
    <row r="63" spans="4:32" hidden="1" x14ac:dyDescent="0.2">
      <c r="D63" s="10"/>
      <c r="AF63" s="15"/>
    </row>
    <row r="64" spans="4:32" hidden="1" x14ac:dyDescent="0.2">
      <c r="D64" s="10"/>
      <c r="AF64" s="15"/>
    </row>
    <row r="65" spans="4:32" hidden="1" x14ac:dyDescent="0.2">
      <c r="D65" s="10"/>
      <c r="AF65" s="15"/>
    </row>
    <row r="66" spans="4:32" hidden="1" x14ac:dyDescent="0.2">
      <c r="D66" s="10"/>
      <c r="AF66" s="15"/>
    </row>
    <row r="67" spans="4:32" hidden="1" x14ac:dyDescent="0.2">
      <c r="D67" s="10"/>
      <c r="AF67" s="15"/>
    </row>
    <row r="68" spans="4:32" hidden="1" x14ac:dyDescent="0.2">
      <c r="D68" s="10"/>
      <c r="AF68" s="15"/>
    </row>
    <row r="69" spans="4:32" hidden="1" x14ac:dyDescent="0.2">
      <c r="D69" s="10"/>
      <c r="AF69" s="15"/>
    </row>
    <row r="70" spans="4:32" hidden="1" x14ac:dyDescent="0.2">
      <c r="D70" s="10"/>
      <c r="AF70" s="15"/>
    </row>
    <row r="71" spans="4:32" hidden="1" x14ac:dyDescent="0.2">
      <c r="D71" s="10"/>
      <c r="AF71" s="15"/>
    </row>
    <row r="72" spans="4:32" hidden="1" x14ac:dyDescent="0.2">
      <c r="D72" s="10"/>
      <c r="AF72" s="15"/>
    </row>
    <row r="73" spans="4:32" hidden="1" x14ac:dyDescent="0.2">
      <c r="D73" s="10"/>
      <c r="AF73" s="15"/>
    </row>
    <row r="74" spans="4:32" hidden="1" x14ac:dyDescent="0.2">
      <c r="D74" s="10"/>
      <c r="AF74" s="15"/>
    </row>
    <row r="75" spans="4:32" hidden="1" x14ac:dyDescent="0.2">
      <c r="D75" s="10"/>
      <c r="AF75" s="15"/>
    </row>
    <row r="76" spans="4:32" hidden="1" x14ac:dyDescent="0.2">
      <c r="D76" s="10"/>
      <c r="AF76" s="15"/>
    </row>
    <row r="77" spans="4:32" hidden="1" x14ac:dyDescent="0.2">
      <c r="D77" s="10"/>
      <c r="AF77" s="15"/>
    </row>
    <row r="78" spans="4:32" hidden="1" x14ac:dyDescent="0.2">
      <c r="D78" s="10"/>
      <c r="AF78" s="15"/>
    </row>
    <row r="79" spans="4:32" hidden="1" x14ac:dyDescent="0.2">
      <c r="D79" s="10"/>
      <c r="AF79" s="15"/>
    </row>
    <row r="80" spans="4:32" hidden="1" x14ac:dyDescent="0.2">
      <c r="D80" s="8"/>
      <c r="AF80" s="15"/>
    </row>
    <row r="81" spans="32:32" hidden="1" x14ac:dyDescent="0.2">
      <c r="AF81" s="15"/>
    </row>
    <row r="82" spans="32:32" hidden="1" x14ac:dyDescent="0.2">
      <c r="AF82" s="15"/>
    </row>
    <row r="83" spans="32:32" hidden="1" x14ac:dyDescent="0.2">
      <c r="AF83" s="15"/>
    </row>
  </sheetData>
  <autoFilter ref="B7:AJ31"/>
  <sortState ref="B7:AJ141">
    <sortCondition ref="AJ7:AJ141"/>
  </sortState>
  <dataConsolidate/>
  <mergeCells count="43">
    <mergeCell ref="AI16:AI17"/>
    <mergeCell ref="AD16:AD17"/>
    <mergeCell ref="AE16:AE17"/>
    <mergeCell ref="AF16:AF17"/>
    <mergeCell ref="AG16:AG17"/>
    <mergeCell ref="AH16:AH17"/>
    <mergeCell ref="AB16:AB17"/>
    <mergeCell ref="Z16:Z17"/>
    <mergeCell ref="Y16:Y17"/>
    <mergeCell ref="AA16:AA17"/>
    <mergeCell ref="AC16:AC17"/>
    <mergeCell ref="C3:AE3"/>
    <mergeCell ref="C4:AE4"/>
    <mergeCell ref="L5:L6"/>
    <mergeCell ref="M5:M6"/>
    <mergeCell ref="O5:O6"/>
    <mergeCell ref="D5:D6"/>
    <mergeCell ref="E5:E6"/>
    <mergeCell ref="C5:C6"/>
    <mergeCell ref="G5:G6"/>
    <mergeCell ref="AJ5:AJ6"/>
    <mergeCell ref="S5:S6"/>
    <mergeCell ref="T5:V5"/>
    <mergeCell ref="P5:P6"/>
    <mergeCell ref="N5:N6"/>
    <mergeCell ref="Q5:Q6"/>
    <mergeCell ref="R5:R6"/>
    <mergeCell ref="A5:A6"/>
    <mergeCell ref="AA5:AA6"/>
    <mergeCell ref="Z1:AI1"/>
    <mergeCell ref="F5:F6"/>
    <mergeCell ref="B2:AE2"/>
    <mergeCell ref="AI5:AI6"/>
    <mergeCell ref="AF5:AG5"/>
    <mergeCell ref="AH5:AH6"/>
    <mergeCell ref="W5:X5"/>
    <mergeCell ref="AB5:AD5"/>
    <mergeCell ref="Y5:Z5"/>
    <mergeCell ref="H5:H6"/>
    <mergeCell ref="I5:I6"/>
    <mergeCell ref="J5:J6"/>
    <mergeCell ref="K5:K6"/>
    <mergeCell ref="B5:B6"/>
  </mergeCells>
  <conditionalFormatting sqref="AH21">
    <cfRule type="iconSet" priority="1">
      <iconSet iconSet="3Arrows">
        <cfvo type="percent" val="0"/>
        <cfvo type="percent" val="33"/>
        <cfvo type="percent" val="67"/>
      </iconSet>
    </cfRule>
  </conditionalFormatting>
  <pageMargins left="0.25" right="0.25" top="0.75" bottom="0.75" header="0.3" footer="0.3"/>
  <pageSetup paperSize="8" scale="78"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AW72"/>
  <sheetViews>
    <sheetView view="pageLayout" topLeftCell="B1" zoomScale="70" zoomScaleNormal="80" zoomScalePageLayoutView="70" workbookViewId="0">
      <selection activeCell="B5" sqref="B5:B6"/>
    </sheetView>
  </sheetViews>
  <sheetFormatPr defaultColWidth="9" defaultRowHeight="12.75" x14ac:dyDescent="0.2"/>
  <cols>
    <col min="1" max="1" width="4.625" style="50" hidden="1" customWidth="1"/>
    <col min="2" max="2" width="8" style="50" customWidth="1"/>
    <col min="3" max="3" width="34.875" style="50" customWidth="1"/>
    <col min="4" max="4" width="6.875" style="50" customWidth="1"/>
    <col min="5" max="5" width="7" style="50" customWidth="1"/>
    <col min="6" max="7" width="13.5" style="50" customWidth="1"/>
    <col min="8" max="8" width="15.25" style="50" hidden="1" customWidth="1"/>
    <col min="9" max="9" width="14.875" style="50" hidden="1" customWidth="1"/>
    <col min="10" max="10" width="16.5" style="50" hidden="1" customWidth="1"/>
    <col min="11" max="11" width="8.25" style="50" hidden="1" customWidth="1"/>
    <col min="12" max="12" width="12.625" style="50" hidden="1" customWidth="1"/>
    <col min="13" max="13" width="10.75" style="50" hidden="1" customWidth="1"/>
    <col min="14" max="14" width="8.25" style="50" hidden="1" customWidth="1"/>
    <col min="15" max="15" width="12.5" style="50" hidden="1" customWidth="1"/>
    <col min="16" max="16" width="8.25" style="50" hidden="1" customWidth="1"/>
    <col min="17" max="17" width="11.25" style="50" hidden="1" customWidth="1"/>
    <col min="18" max="19" width="11.25" style="9" hidden="1" customWidth="1"/>
    <col min="20" max="20" width="33.125" style="9" hidden="1" customWidth="1"/>
    <col min="21" max="21" width="21.125" style="9" hidden="1" customWidth="1"/>
    <col min="22" max="23" width="14.125" style="15" hidden="1" customWidth="1"/>
    <col min="24" max="26" width="14" style="15" customWidth="1"/>
    <col min="27" max="27" width="13.375" style="15" customWidth="1"/>
    <col min="28" max="28" width="15.125" style="15" customWidth="1"/>
    <col min="29" max="31" width="13.375" style="15" customWidth="1"/>
    <col min="32" max="32" width="13.75" style="65" customWidth="1"/>
    <col min="33" max="33" width="13.75" style="15" customWidth="1"/>
    <col min="34" max="34" width="13.75" style="62" customWidth="1"/>
    <col min="35" max="35" width="15.5" style="15" customWidth="1"/>
    <col min="36" max="36" width="15.5" style="15" hidden="1" customWidth="1"/>
    <col min="37" max="16384" width="9" style="50"/>
  </cols>
  <sheetData>
    <row r="1" spans="1:37" ht="28.5" customHeight="1" x14ac:dyDescent="0.25">
      <c r="Z1" s="243"/>
      <c r="AA1" s="248" t="s">
        <v>227</v>
      </c>
      <c r="AB1" s="248"/>
      <c r="AC1" s="248"/>
      <c r="AD1" s="248"/>
      <c r="AE1" s="248"/>
      <c r="AF1" s="248"/>
      <c r="AG1" s="248"/>
      <c r="AH1" s="248"/>
      <c r="AI1" s="248"/>
      <c r="AJ1" s="50"/>
    </row>
    <row r="2" spans="1:37" x14ac:dyDescent="0.2">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63"/>
      <c r="AG2" s="134"/>
      <c r="AH2" s="60"/>
      <c r="AI2" s="134"/>
      <c r="AJ2" s="134"/>
    </row>
    <row r="3" spans="1:37" ht="16.5" customHeight="1" x14ac:dyDescent="0.25">
      <c r="B3" s="134"/>
      <c r="C3" s="269" t="s">
        <v>237</v>
      </c>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63"/>
      <c r="AG3" s="134"/>
      <c r="AH3" s="60"/>
      <c r="AI3" s="134"/>
      <c r="AJ3" s="134"/>
    </row>
    <row r="4" spans="1:37" ht="16.5" thickBot="1" x14ac:dyDescent="0.25">
      <c r="B4" s="130"/>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64"/>
      <c r="AG4" s="128"/>
      <c r="AH4" s="61"/>
      <c r="AI4" s="128"/>
      <c r="AJ4" s="128"/>
    </row>
    <row r="5" spans="1:37" s="6" customFormat="1" ht="50.25" customHeight="1" x14ac:dyDescent="0.2">
      <c r="A5" s="302" t="s">
        <v>122</v>
      </c>
      <c r="B5" s="304" t="s">
        <v>174</v>
      </c>
      <c r="C5" s="304" t="s">
        <v>82</v>
      </c>
      <c r="D5" s="304" t="s">
        <v>169</v>
      </c>
      <c r="E5" s="304" t="s">
        <v>238</v>
      </c>
      <c r="F5" s="306" t="s">
        <v>214</v>
      </c>
      <c r="G5" s="306" t="s">
        <v>173</v>
      </c>
      <c r="H5" s="306" t="s">
        <v>103</v>
      </c>
      <c r="I5" s="306" t="s">
        <v>104</v>
      </c>
      <c r="J5" s="306" t="s">
        <v>105</v>
      </c>
      <c r="K5" s="306" t="s">
        <v>106</v>
      </c>
      <c r="L5" s="306" t="s">
        <v>107</v>
      </c>
      <c r="M5" s="306" t="s">
        <v>108</v>
      </c>
      <c r="N5" s="306" t="s">
        <v>109</v>
      </c>
      <c r="O5" s="306" t="s">
        <v>110</v>
      </c>
      <c r="P5" s="306" t="s">
        <v>111</v>
      </c>
      <c r="Q5" s="306" t="s">
        <v>112</v>
      </c>
      <c r="R5" s="306" t="s">
        <v>113</v>
      </c>
      <c r="S5" s="314" t="s">
        <v>94</v>
      </c>
      <c r="T5" s="314"/>
      <c r="U5" s="314"/>
      <c r="V5" s="309" t="s">
        <v>172</v>
      </c>
      <c r="W5" s="309"/>
      <c r="X5" s="309" t="s">
        <v>163</v>
      </c>
      <c r="Y5" s="309"/>
      <c r="Z5" s="304" t="s">
        <v>204</v>
      </c>
      <c r="AA5" s="309" t="s">
        <v>99</v>
      </c>
      <c r="AB5" s="309"/>
      <c r="AC5" s="309"/>
      <c r="AD5" s="309"/>
      <c r="AE5" s="309"/>
      <c r="AF5" s="308" t="s">
        <v>141</v>
      </c>
      <c r="AG5" s="309"/>
      <c r="AH5" s="310" t="s">
        <v>162</v>
      </c>
      <c r="AI5" s="312" t="s">
        <v>225</v>
      </c>
      <c r="AJ5" s="265" t="s">
        <v>209</v>
      </c>
    </row>
    <row r="6" spans="1:37" s="6" customFormat="1" ht="99" customHeight="1" x14ac:dyDescent="0.2">
      <c r="A6" s="303" t="s">
        <v>122</v>
      </c>
      <c r="B6" s="305"/>
      <c r="C6" s="305"/>
      <c r="D6" s="305"/>
      <c r="E6" s="305"/>
      <c r="F6" s="307"/>
      <c r="G6" s="307"/>
      <c r="H6" s="307"/>
      <c r="I6" s="307"/>
      <c r="J6" s="307"/>
      <c r="K6" s="307"/>
      <c r="L6" s="307"/>
      <c r="M6" s="307"/>
      <c r="N6" s="307"/>
      <c r="O6" s="307"/>
      <c r="P6" s="307"/>
      <c r="Q6" s="307"/>
      <c r="R6" s="307"/>
      <c r="S6" s="229" t="s">
        <v>114</v>
      </c>
      <c r="T6" s="230" t="s">
        <v>95</v>
      </c>
      <c r="U6" s="230" t="s">
        <v>96</v>
      </c>
      <c r="V6" s="231" t="s">
        <v>130</v>
      </c>
      <c r="W6" s="231" t="s">
        <v>92</v>
      </c>
      <c r="X6" s="231" t="s">
        <v>131</v>
      </c>
      <c r="Y6" s="231" t="s">
        <v>92</v>
      </c>
      <c r="Z6" s="305"/>
      <c r="AA6" s="231" t="s">
        <v>164</v>
      </c>
      <c r="AB6" s="231" t="s">
        <v>93</v>
      </c>
      <c r="AC6" s="231" t="s">
        <v>149</v>
      </c>
      <c r="AD6" s="231" t="s">
        <v>231</v>
      </c>
      <c r="AE6" s="231" t="s">
        <v>257</v>
      </c>
      <c r="AF6" s="232" t="s">
        <v>158</v>
      </c>
      <c r="AG6" s="231" t="s">
        <v>159</v>
      </c>
      <c r="AH6" s="311"/>
      <c r="AI6" s="313"/>
      <c r="AJ6" s="265" t="s">
        <v>209</v>
      </c>
    </row>
    <row r="7" spans="1:37" s="6" customFormat="1" ht="20.25" customHeight="1" x14ac:dyDescent="0.2">
      <c r="A7" s="233">
        <v>1</v>
      </c>
      <c r="B7" s="234">
        <v>1</v>
      </c>
      <c r="C7" s="234">
        <v>2</v>
      </c>
      <c r="D7" s="234">
        <v>3</v>
      </c>
      <c r="E7" s="234">
        <v>4</v>
      </c>
      <c r="F7" s="234">
        <v>5</v>
      </c>
      <c r="G7" s="234">
        <v>6</v>
      </c>
      <c r="H7" s="234">
        <v>9</v>
      </c>
      <c r="I7" s="234">
        <v>10</v>
      </c>
      <c r="J7" s="234">
        <v>11</v>
      </c>
      <c r="K7" s="234">
        <v>12</v>
      </c>
      <c r="L7" s="234">
        <v>13</v>
      </c>
      <c r="M7" s="234">
        <v>14</v>
      </c>
      <c r="N7" s="234">
        <v>15</v>
      </c>
      <c r="O7" s="234">
        <v>16</v>
      </c>
      <c r="P7" s="234">
        <v>17</v>
      </c>
      <c r="Q7" s="234">
        <v>18</v>
      </c>
      <c r="R7" s="234">
        <v>19</v>
      </c>
      <c r="S7" s="234">
        <v>9</v>
      </c>
      <c r="T7" s="234">
        <v>10</v>
      </c>
      <c r="U7" s="234">
        <v>11</v>
      </c>
      <c r="V7" s="234">
        <v>12</v>
      </c>
      <c r="W7" s="234">
        <v>13</v>
      </c>
      <c r="X7" s="234">
        <v>7</v>
      </c>
      <c r="Y7" s="234">
        <v>8</v>
      </c>
      <c r="Z7" s="234">
        <v>9</v>
      </c>
      <c r="AA7" s="234">
        <v>10</v>
      </c>
      <c r="AB7" s="234">
        <v>11</v>
      </c>
      <c r="AC7" s="234">
        <v>12</v>
      </c>
      <c r="AD7" s="234">
        <v>13</v>
      </c>
      <c r="AE7" s="234">
        <v>14</v>
      </c>
      <c r="AF7" s="234">
        <v>15</v>
      </c>
      <c r="AG7" s="234">
        <v>16</v>
      </c>
      <c r="AH7" s="234">
        <v>17</v>
      </c>
      <c r="AI7" s="235">
        <v>18</v>
      </c>
      <c r="AJ7" s="139" t="s">
        <v>210</v>
      </c>
    </row>
    <row r="8" spans="1:37" s="6" customFormat="1" ht="15.75" customHeight="1" x14ac:dyDescent="0.2">
      <c r="A8" s="188"/>
      <c r="B8" s="315" t="s">
        <v>243</v>
      </c>
      <c r="C8" s="315"/>
      <c r="D8" s="194"/>
      <c r="E8" s="194"/>
      <c r="F8" s="237">
        <f>SUM(F9)</f>
        <v>112941177</v>
      </c>
      <c r="G8" s="237">
        <f>SUM(G9)</f>
        <v>96000000</v>
      </c>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5"/>
      <c r="AJ8" s="139"/>
    </row>
    <row r="9" spans="1:37" ht="39" customHeight="1" x14ac:dyDescent="0.2">
      <c r="A9" s="189">
        <v>48</v>
      </c>
      <c r="B9" s="26" t="s">
        <v>56</v>
      </c>
      <c r="C9" s="30" t="s">
        <v>57</v>
      </c>
      <c r="D9" s="27" t="s">
        <v>4</v>
      </c>
      <c r="E9" s="27" t="s">
        <v>1</v>
      </c>
      <c r="F9" s="41">
        <f>G9+L9</f>
        <v>112941177</v>
      </c>
      <c r="G9" s="41">
        <f>H9+I9+J9</f>
        <v>96000000</v>
      </c>
      <c r="H9" s="45">
        <v>96000000</v>
      </c>
      <c r="I9" s="45">
        <v>0</v>
      </c>
      <c r="J9" s="45">
        <v>0</v>
      </c>
      <c r="K9" s="57">
        <f>G9/F9</f>
        <v>0.84999999601562504</v>
      </c>
      <c r="L9" s="56">
        <f>M9+O9+Q9</f>
        <v>16941177</v>
      </c>
      <c r="M9" s="45">
        <v>0</v>
      </c>
      <c r="N9" s="57">
        <f>M9/F9</f>
        <v>0</v>
      </c>
      <c r="O9" s="45">
        <v>16941177</v>
      </c>
      <c r="P9" s="57">
        <f>O9/F9</f>
        <v>0.15000000398437499</v>
      </c>
      <c r="Q9" s="45">
        <v>0</v>
      </c>
      <c r="R9" s="57">
        <f>Q9/F9</f>
        <v>0</v>
      </c>
      <c r="S9" s="13" t="s">
        <v>46</v>
      </c>
      <c r="T9" s="13" t="s">
        <v>46</v>
      </c>
      <c r="U9" s="13" t="s">
        <v>46</v>
      </c>
      <c r="V9" s="66" t="s">
        <v>58</v>
      </c>
      <c r="W9" s="96" t="s">
        <v>87</v>
      </c>
      <c r="X9" s="66" t="s">
        <v>58</v>
      </c>
      <c r="Y9" s="66" t="s">
        <v>87</v>
      </c>
      <c r="Z9" s="66" t="s">
        <v>205</v>
      </c>
      <c r="AA9" s="66" t="s">
        <v>161</v>
      </c>
      <c r="AB9" s="66" t="s">
        <v>187</v>
      </c>
      <c r="AC9" s="66" t="s">
        <v>160</v>
      </c>
      <c r="AD9" s="36" t="s">
        <v>86</v>
      </c>
      <c r="AE9" s="202" t="s">
        <v>232</v>
      </c>
      <c r="AF9" s="68">
        <v>2</v>
      </c>
      <c r="AG9" s="68" t="s">
        <v>85</v>
      </c>
      <c r="AH9" s="68" t="s">
        <v>244</v>
      </c>
      <c r="AI9" s="148" t="s">
        <v>154</v>
      </c>
      <c r="AJ9" s="141">
        <v>42427</v>
      </c>
      <c r="AK9" s="24"/>
    </row>
    <row r="10" spans="1:37" s="185" customFormat="1" ht="15.75" customHeight="1" x14ac:dyDescent="0.2">
      <c r="A10" s="190"/>
      <c r="B10" s="316" t="s">
        <v>242</v>
      </c>
      <c r="C10" s="316"/>
      <c r="D10" s="196"/>
      <c r="E10" s="196"/>
      <c r="F10" s="238">
        <f>SUM(F11:F12)</f>
        <v>55642658</v>
      </c>
      <c r="G10" s="238">
        <f>SUM(G11:G12)</f>
        <v>47296259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7"/>
      <c r="AJ10" s="183"/>
      <c r="AK10" s="184"/>
    </row>
    <row r="11" spans="1:37" ht="33" customHeight="1" x14ac:dyDescent="0.2">
      <c r="A11" s="189">
        <v>80</v>
      </c>
      <c r="B11" s="218" t="s">
        <v>74</v>
      </c>
      <c r="C11" s="33" t="s">
        <v>75</v>
      </c>
      <c r="D11" s="27" t="s">
        <v>4</v>
      </c>
      <c r="E11" s="27" t="s">
        <v>3</v>
      </c>
      <c r="F11" s="41">
        <f>G11+L11</f>
        <v>16692798</v>
      </c>
      <c r="G11" s="41">
        <f>H11+I11+J11</f>
        <v>14188878</v>
      </c>
      <c r="H11" s="45">
        <v>0</v>
      </c>
      <c r="I11" s="45">
        <v>0</v>
      </c>
      <c r="J11" s="45">
        <v>14188878</v>
      </c>
      <c r="K11" s="43">
        <f>G11/F11</f>
        <v>0.84999998202817761</v>
      </c>
      <c r="L11" s="41">
        <f>M11+O11+Q11</f>
        <v>2503920</v>
      </c>
      <c r="M11" s="45">
        <v>2503920</v>
      </c>
      <c r="N11" s="43">
        <f>M11/F11</f>
        <v>0.15000001797182233</v>
      </c>
      <c r="O11" s="45">
        <v>0</v>
      </c>
      <c r="P11" s="43">
        <f>O11/F11</f>
        <v>0</v>
      </c>
      <c r="Q11" s="45">
        <v>0</v>
      </c>
      <c r="R11" s="43">
        <f>Q11/F11</f>
        <v>0</v>
      </c>
      <c r="S11" s="11" t="s">
        <v>46</v>
      </c>
      <c r="T11" s="11" t="s">
        <v>46</v>
      </c>
      <c r="U11" s="11" t="s">
        <v>46</v>
      </c>
      <c r="V11" s="66" t="s">
        <v>63</v>
      </c>
      <c r="W11" s="66" t="s">
        <v>124</v>
      </c>
      <c r="X11" s="66" t="s">
        <v>63</v>
      </c>
      <c r="Y11" s="66" t="s">
        <v>124</v>
      </c>
      <c r="Z11" s="66"/>
      <c r="AA11" s="66" t="s">
        <v>67</v>
      </c>
      <c r="AB11" s="66" t="s">
        <v>126</v>
      </c>
      <c r="AC11" s="66" t="s">
        <v>134</v>
      </c>
      <c r="AD11" s="36" t="s">
        <v>86</v>
      </c>
      <c r="AE11" s="36" t="s">
        <v>86</v>
      </c>
      <c r="AF11" s="66">
        <v>2</v>
      </c>
      <c r="AG11" s="66" t="s">
        <v>85</v>
      </c>
      <c r="AH11" s="66">
        <v>4</v>
      </c>
      <c r="AI11" s="221" t="s">
        <v>151</v>
      </c>
      <c r="AJ11" s="140">
        <v>42427</v>
      </c>
    </row>
    <row r="12" spans="1:37" s="24" customFormat="1" ht="35.25" customHeight="1" x14ac:dyDescent="0.2">
      <c r="A12" s="191">
        <v>105</v>
      </c>
      <c r="B12" s="218" t="s">
        <v>76</v>
      </c>
      <c r="C12" s="33" t="s">
        <v>77</v>
      </c>
      <c r="D12" s="27" t="s">
        <v>4</v>
      </c>
      <c r="E12" s="27" t="s">
        <v>3</v>
      </c>
      <c r="F12" s="41">
        <f>G12+L12</f>
        <v>38949860</v>
      </c>
      <c r="G12" s="41">
        <f>H12+I12+J12</f>
        <v>33107381</v>
      </c>
      <c r="H12" s="45">
        <v>0</v>
      </c>
      <c r="I12" s="45">
        <v>0</v>
      </c>
      <c r="J12" s="45">
        <v>33107381</v>
      </c>
      <c r="K12" s="43">
        <f>G12/F12</f>
        <v>0.85</v>
      </c>
      <c r="L12" s="41">
        <f>M12+O12+Q12</f>
        <v>5842479</v>
      </c>
      <c r="M12" s="45">
        <v>5842479</v>
      </c>
      <c r="N12" s="43">
        <f>M12/F12</f>
        <v>0.15</v>
      </c>
      <c r="O12" s="45">
        <v>0</v>
      </c>
      <c r="P12" s="43">
        <f>O12/F12</f>
        <v>0</v>
      </c>
      <c r="Q12" s="45">
        <v>0</v>
      </c>
      <c r="R12" s="43">
        <f>Q12/F12</f>
        <v>0</v>
      </c>
      <c r="S12" s="11" t="s">
        <v>46</v>
      </c>
      <c r="T12" s="11" t="s">
        <v>46</v>
      </c>
      <c r="U12" s="11" t="s">
        <v>46</v>
      </c>
      <c r="V12" s="66" t="s">
        <v>63</v>
      </c>
      <c r="W12" s="66" t="s">
        <v>124</v>
      </c>
      <c r="X12" s="66" t="s">
        <v>63</v>
      </c>
      <c r="Y12" s="66" t="s">
        <v>124</v>
      </c>
      <c r="Z12" s="66"/>
      <c r="AA12" s="66" t="s">
        <v>67</v>
      </c>
      <c r="AB12" s="66" t="s">
        <v>126</v>
      </c>
      <c r="AC12" s="66" t="s">
        <v>134</v>
      </c>
      <c r="AD12" s="36" t="s">
        <v>86</v>
      </c>
      <c r="AE12" s="36" t="s">
        <v>86</v>
      </c>
      <c r="AF12" s="66">
        <v>3</v>
      </c>
      <c r="AG12" s="66" t="s">
        <v>85</v>
      </c>
      <c r="AH12" s="66">
        <v>4</v>
      </c>
      <c r="AI12" s="221" t="s">
        <v>151</v>
      </c>
      <c r="AJ12" s="140">
        <v>42427</v>
      </c>
      <c r="AK12" s="50"/>
    </row>
    <row r="13" spans="1:37" s="185" customFormat="1" ht="15.75" customHeight="1" x14ac:dyDescent="0.2">
      <c r="A13" s="190"/>
      <c r="B13" s="317" t="s">
        <v>241</v>
      </c>
      <c r="C13" s="317"/>
      <c r="D13" s="196"/>
      <c r="E13" s="196"/>
      <c r="F13" s="238">
        <f>SUM(F14:F15)</f>
        <v>41400653</v>
      </c>
      <c r="G13" s="238">
        <f>SUM(G14:G15)</f>
        <v>35190555</v>
      </c>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7"/>
      <c r="AJ13" s="186"/>
      <c r="AK13" s="184"/>
    </row>
    <row r="14" spans="1:37" ht="36" customHeight="1" x14ac:dyDescent="0.2">
      <c r="A14" s="191">
        <v>5</v>
      </c>
      <c r="B14" s="175" t="s">
        <v>14</v>
      </c>
      <c r="C14" s="33" t="s">
        <v>83</v>
      </c>
      <c r="D14" s="27" t="s">
        <v>4</v>
      </c>
      <c r="E14" s="27" t="s">
        <v>2</v>
      </c>
      <c r="F14" s="41">
        <f>G14+L14</f>
        <v>23753594</v>
      </c>
      <c r="G14" s="41">
        <f>H14+I14+J14</f>
        <v>20190555</v>
      </c>
      <c r="H14" s="45">
        <v>0</v>
      </c>
      <c r="I14" s="45">
        <v>20190555</v>
      </c>
      <c r="J14" s="45">
        <v>0</v>
      </c>
      <c r="K14" s="43">
        <f>G14/F14</f>
        <v>0.8500000042098893</v>
      </c>
      <c r="L14" s="41">
        <f>M14+O14+Q14</f>
        <v>3563039</v>
      </c>
      <c r="M14" s="45">
        <v>3563039</v>
      </c>
      <c r="N14" s="43">
        <f>M14/F14</f>
        <v>0.14999999579011075</v>
      </c>
      <c r="O14" s="45">
        <v>0</v>
      </c>
      <c r="P14" s="43">
        <f>O14/F14</f>
        <v>0</v>
      </c>
      <c r="Q14" s="45">
        <v>0</v>
      </c>
      <c r="R14" s="43">
        <f>Q14/F14</f>
        <v>0</v>
      </c>
      <c r="S14" s="28">
        <v>42173</v>
      </c>
      <c r="T14" s="219" t="s">
        <v>180</v>
      </c>
      <c r="U14" s="219" t="s">
        <v>181</v>
      </c>
      <c r="V14" s="66" t="s">
        <v>67</v>
      </c>
      <c r="W14" s="220" t="s">
        <v>123</v>
      </c>
      <c r="X14" s="294" t="s">
        <v>67</v>
      </c>
      <c r="Y14" s="294" t="s">
        <v>123</v>
      </c>
      <c r="Z14" s="294"/>
      <c r="AA14" s="294" t="s">
        <v>60</v>
      </c>
      <c r="AB14" s="294" t="s">
        <v>127</v>
      </c>
      <c r="AC14" s="294" t="s">
        <v>132</v>
      </c>
      <c r="AD14" s="300" t="s">
        <v>86</v>
      </c>
      <c r="AE14" s="298" t="s">
        <v>246</v>
      </c>
      <c r="AF14" s="294">
        <v>3</v>
      </c>
      <c r="AG14" s="294" t="s">
        <v>85</v>
      </c>
      <c r="AH14" s="294">
        <v>4</v>
      </c>
      <c r="AI14" s="296" t="s">
        <v>154</v>
      </c>
      <c r="AJ14" s="140">
        <v>42427</v>
      </c>
      <c r="AK14" s="24"/>
    </row>
    <row r="15" spans="1:37" ht="45.75" customHeight="1" x14ac:dyDescent="0.2">
      <c r="A15" s="189">
        <v>36</v>
      </c>
      <c r="B15" s="175" t="s">
        <v>14</v>
      </c>
      <c r="C15" s="33" t="s">
        <v>84</v>
      </c>
      <c r="D15" s="27" t="s">
        <v>4</v>
      </c>
      <c r="E15" s="27" t="s">
        <v>2</v>
      </c>
      <c r="F15" s="41">
        <f>G15+L15</f>
        <v>17647059</v>
      </c>
      <c r="G15" s="41">
        <f>H15+I15+J15</f>
        <v>15000000</v>
      </c>
      <c r="H15" s="45">
        <v>0</v>
      </c>
      <c r="I15" s="45">
        <v>15000000</v>
      </c>
      <c r="J15" s="45">
        <v>0</v>
      </c>
      <c r="K15" s="43">
        <f>G15/F15</f>
        <v>0.84999999150000005</v>
      </c>
      <c r="L15" s="41">
        <f>M15+O15+Q15</f>
        <v>2647059</v>
      </c>
      <c r="M15" s="45">
        <v>2647059</v>
      </c>
      <c r="N15" s="43">
        <f>M15/F15</f>
        <v>0.15000000849999992</v>
      </c>
      <c r="O15" s="45">
        <v>0</v>
      </c>
      <c r="P15" s="43">
        <f>O15/F15</f>
        <v>0</v>
      </c>
      <c r="Q15" s="45">
        <v>0</v>
      </c>
      <c r="R15" s="43">
        <f>Q15/F15</f>
        <v>0</v>
      </c>
      <c r="S15" s="28">
        <v>42173</v>
      </c>
      <c r="T15" s="219"/>
      <c r="U15" s="219"/>
      <c r="V15" s="66" t="s">
        <v>67</v>
      </c>
      <c r="W15" s="220" t="s">
        <v>123</v>
      </c>
      <c r="X15" s="295"/>
      <c r="Y15" s="295"/>
      <c r="Z15" s="295"/>
      <c r="AA15" s="295"/>
      <c r="AB15" s="295"/>
      <c r="AC15" s="295"/>
      <c r="AD15" s="301"/>
      <c r="AE15" s="299"/>
      <c r="AF15" s="295"/>
      <c r="AG15" s="295"/>
      <c r="AH15" s="295"/>
      <c r="AI15" s="297"/>
      <c r="AJ15" s="140">
        <v>42427</v>
      </c>
    </row>
    <row r="16" spans="1:37" s="184" customFormat="1" ht="15.75" customHeight="1" x14ac:dyDescent="0.2">
      <c r="A16" s="192"/>
      <c r="B16" s="316" t="s">
        <v>239</v>
      </c>
      <c r="C16" s="316"/>
      <c r="D16" s="196"/>
      <c r="E16" s="196"/>
      <c r="F16" s="238">
        <f>SUM(F17:F18)</f>
        <v>38471992</v>
      </c>
      <c r="G16" s="238">
        <f>SUM(G17:G18)</f>
        <v>32701192</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7"/>
      <c r="AJ16" s="183"/>
      <c r="AK16" s="185"/>
    </row>
    <row r="17" spans="1:49" ht="51" customHeight="1" x14ac:dyDescent="0.2">
      <c r="A17" s="189"/>
      <c r="B17" s="26" t="s">
        <v>71</v>
      </c>
      <c r="C17" s="30" t="s">
        <v>193</v>
      </c>
      <c r="D17" s="26" t="s">
        <v>4</v>
      </c>
      <c r="E17" s="26" t="s">
        <v>2</v>
      </c>
      <c r="F17" s="41">
        <f>G17+L17</f>
        <v>32823530</v>
      </c>
      <c r="G17" s="41">
        <f>H17+I17+J17</f>
        <v>27900000</v>
      </c>
      <c r="H17" s="41">
        <v>0</v>
      </c>
      <c r="I17" s="41">
        <v>27900000</v>
      </c>
      <c r="J17" s="41">
        <v>0</v>
      </c>
      <c r="K17" s="43">
        <f>G17/F17</f>
        <v>0.84999998476702532</v>
      </c>
      <c r="L17" s="41">
        <f>M17+O17+Q17</f>
        <v>4923530</v>
      </c>
      <c r="M17" s="41">
        <v>4923530</v>
      </c>
      <c r="N17" s="43">
        <f>M17/F17</f>
        <v>0.15000001523297463</v>
      </c>
      <c r="O17" s="41">
        <v>0</v>
      </c>
      <c r="P17" s="43">
        <f>O17/F17</f>
        <v>0</v>
      </c>
      <c r="Q17" s="41">
        <v>0</v>
      </c>
      <c r="R17" s="43">
        <f>Q17/F17</f>
        <v>0</v>
      </c>
      <c r="S17" s="27" t="s">
        <v>46</v>
      </c>
      <c r="T17" s="27" t="s">
        <v>46</v>
      </c>
      <c r="U17" s="27" t="s">
        <v>46</v>
      </c>
      <c r="V17" s="66" t="s">
        <v>58</v>
      </c>
      <c r="W17" s="66" t="s">
        <v>102</v>
      </c>
      <c r="X17" s="66" t="s">
        <v>62</v>
      </c>
      <c r="Y17" s="66" t="s">
        <v>102</v>
      </c>
      <c r="Z17" s="66">
        <v>42382</v>
      </c>
      <c r="AA17" s="66" t="s">
        <v>62</v>
      </c>
      <c r="AB17" s="66" t="s">
        <v>128</v>
      </c>
      <c r="AC17" s="66" t="s">
        <v>134</v>
      </c>
      <c r="AD17" s="36" t="s">
        <v>86</v>
      </c>
      <c r="AE17" s="202" t="s">
        <v>236</v>
      </c>
      <c r="AF17" s="66">
        <v>2</v>
      </c>
      <c r="AG17" s="66" t="s">
        <v>85</v>
      </c>
      <c r="AH17" s="66">
        <v>4</v>
      </c>
      <c r="AI17" s="221" t="s">
        <v>147</v>
      </c>
      <c r="AJ17" s="140">
        <v>42427</v>
      </c>
      <c r="AL17" s="24"/>
    </row>
    <row r="18" spans="1:49" ht="51" customHeight="1" x14ac:dyDescent="0.2">
      <c r="A18" s="189"/>
      <c r="B18" s="26" t="s">
        <v>51</v>
      </c>
      <c r="C18" s="30" t="s">
        <v>52</v>
      </c>
      <c r="D18" s="26" t="s">
        <v>4</v>
      </c>
      <c r="E18" s="26" t="s">
        <v>2</v>
      </c>
      <c r="F18" s="41">
        <f>G18+L18</f>
        <v>5648462</v>
      </c>
      <c r="G18" s="41">
        <f>H18+I18+J18</f>
        <v>4801192</v>
      </c>
      <c r="H18" s="41">
        <v>0</v>
      </c>
      <c r="I18" s="56">
        <v>4801192</v>
      </c>
      <c r="J18" s="56">
        <v>0</v>
      </c>
      <c r="K18" s="57">
        <f>G18/F18</f>
        <v>0.84999987607246008</v>
      </c>
      <c r="L18" s="56">
        <f>M18+O18+Q18</f>
        <v>847270</v>
      </c>
      <c r="M18" s="56">
        <v>847270</v>
      </c>
      <c r="N18" s="57">
        <f>M18/F18</f>
        <v>0.15000012392753992</v>
      </c>
      <c r="O18" s="56">
        <v>0</v>
      </c>
      <c r="P18" s="57">
        <f>O18/F18</f>
        <v>0</v>
      </c>
      <c r="Q18" s="56">
        <v>0</v>
      </c>
      <c r="R18" s="57">
        <f>Q18/F18</f>
        <v>0</v>
      </c>
      <c r="S18" s="14" t="s">
        <v>115</v>
      </c>
      <c r="T18" s="109"/>
      <c r="U18" s="114"/>
      <c r="V18" s="66" t="s">
        <v>58</v>
      </c>
      <c r="W18" s="96" t="s">
        <v>123</v>
      </c>
      <c r="X18" s="66" t="s">
        <v>58</v>
      </c>
      <c r="Y18" s="66" t="s">
        <v>123</v>
      </c>
      <c r="Z18" s="66"/>
      <c r="AA18" s="66" t="s">
        <v>59</v>
      </c>
      <c r="AB18" s="66" t="s">
        <v>140</v>
      </c>
      <c r="AC18" s="68" t="s">
        <v>133</v>
      </c>
      <c r="AD18" s="36" t="s">
        <v>86</v>
      </c>
      <c r="AE18" s="202" t="s">
        <v>235</v>
      </c>
      <c r="AF18" s="68">
        <v>2</v>
      </c>
      <c r="AG18" s="68" t="s">
        <v>85</v>
      </c>
      <c r="AH18" s="68">
        <v>4</v>
      </c>
      <c r="AI18" s="148">
        <v>42461</v>
      </c>
      <c r="AJ18" s="141">
        <v>42427</v>
      </c>
      <c r="AL18" s="24"/>
    </row>
    <row r="19" spans="1:49" s="184" customFormat="1" ht="15.75" customHeight="1" x14ac:dyDescent="0.2">
      <c r="A19" s="192"/>
      <c r="B19" s="318" t="s">
        <v>240</v>
      </c>
      <c r="C19" s="318"/>
      <c r="D19" s="196"/>
      <c r="E19" s="196"/>
      <c r="F19" s="238">
        <f>SUM(F20:F22)</f>
        <v>36812010</v>
      </c>
      <c r="G19" s="238">
        <f>SUM(G20:G22)</f>
        <v>31290207</v>
      </c>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7"/>
      <c r="AJ19" s="186"/>
    </row>
    <row r="20" spans="1:49" ht="51.75" customHeight="1" x14ac:dyDescent="0.2">
      <c r="A20" s="189">
        <v>46</v>
      </c>
      <c r="B20" s="175" t="s">
        <v>41</v>
      </c>
      <c r="C20" s="33" t="s">
        <v>44</v>
      </c>
      <c r="D20" s="27" t="s">
        <v>4</v>
      </c>
      <c r="E20" s="27" t="s">
        <v>3</v>
      </c>
      <c r="F20" s="41">
        <f>G20+L20</f>
        <v>6490095</v>
      </c>
      <c r="G20" s="41">
        <f>H20+I20+J20</f>
        <v>5516580</v>
      </c>
      <c r="H20" s="45">
        <v>0</v>
      </c>
      <c r="I20" s="45">
        <v>0</v>
      </c>
      <c r="J20" s="45">
        <v>5516580</v>
      </c>
      <c r="K20" s="43">
        <f>G20/F20</f>
        <v>0.84999988443928787</v>
      </c>
      <c r="L20" s="41">
        <f>M20+O20+Q20</f>
        <v>973515</v>
      </c>
      <c r="M20" s="45">
        <v>973515</v>
      </c>
      <c r="N20" s="43">
        <f>M20/F20</f>
        <v>0.15000011556071213</v>
      </c>
      <c r="O20" s="45">
        <v>0</v>
      </c>
      <c r="P20" s="43">
        <f>O20/F20</f>
        <v>0</v>
      </c>
      <c r="Q20" s="45">
        <v>0</v>
      </c>
      <c r="R20" s="43">
        <f>Q20/F20</f>
        <v>0</v>
      </c>
      <c r="S20" s="207" t="s">
        <v>46</v>
      </c>
      <c r="T20" s="207" t="s">
        <v>46</v>
      </c>
      <c r="U20" s="207" t="s">
        <v>46</v>
      </c>
      <c r="V20" s="66" t="s">
        <v>66</v>
      </c>
      <c r="W20" s="66" t="s">
        <v>87</v>
      </c>
      <c r="X20" s="66" t="s">
        <v>66</v>
      </c>
      <c r="Y20" s="66" t="s">
        <v>87</v>
      </c>
      <c r="Z20" s="66" t="s">
        <v>206</v>
      </c>
      <c r="AA20" s="66" t="s">
        <v>62</v>
      </c>
      <c r="AB20" s="66" t="s">
        <v>97</v>
      </c>
      <c r="AC20" s="66" t="s">
        <v>134</v>
      </c>
      <c r="AD20" s="36" t="s">
        <v>86</v>
      </c>
      <c r="AE20" s="202" t="s">
        <v>234</v>
      </c>
      <c r="AF20" s="66">
        <v>2</v>
      </c>
      <c r="AG20" s="66" t="s">
        <v>85</v>
      </c>
      <c r="AH20" s="66">
        <v>4</v>
      </c>
      <c r="AI20" s="221" t="s">
        <v>148</v>
      </c>
      <c r="AJ20" s="140">
        <v>42427</v>
      </c>
      <c r="AK20" s="24"/>
    </row>
    <row r="21" spans="1:49" s="24" customFormat="1" ht="45" customHeight="1" x14ac:dyDescent="0.2">
      <c r="A21" s="189">
        <v>52</v>
      </c>
      <c r="B21" s="26" t="s">
        <v>189</v>
      </c>
      <c r="C21" s="30" t="s">
        <v>42</v>
      </c>
      <c r="D21" s="27" t="s">
        <v>4</v>
      </c>
      <c r="E21" s="27" t="s">
        <v>3</v>
      </c>
      <c r="F21" s="41">
        <f>G21+L21</f>
        <v>27034565</v>
      </c>
      <c r="G21" s="41">
        <f>H21+I21+J21</f>
        <v>22979380</v>
      </c>
      <c r="H21" s="45">
        <v>0</v>
      </c>
      <c r="I21" s="45">
        <v>0</v>
      </c>
      <c r="J21" s="45">
        <v>22979380</v>
      </c>
      <c r="K21" s="43">
        <f>G21/F21</f>
        <v>0.84999999075257915</v>
      </c>
      <c r="L21" s="41">
        <f>M21+O21+Q21</f>
        <v>4055185</v>
      </c>
      <c r="M21" s="45">
        <v>4055185</v>
      </c>
      <c r="N21" s="43">
        <f>M21/F21</f>
        <v>0.15000000924742085</v>
      </c>
      <c r="O21" s="45">
        <v>0</v>
      </c>
      <c r="P21" s="43">
        <f>O21/F21</f>
        <v>0</v>
      </c>
      <c r="Q21" s="45">
        <v>0</v>
      </c>
      <c r="R21" s="43">
        <f>Q21/F21</f>
        <v>0</v>
      </c>
      <c r="S21" s="223" t="s">
        <v>132</v>
      </c>
      <c r="T21" s="29" t="s">
        <v>192</v>
      </c>
      <c r="U21" s="19" t="s">
        <v>191</v>
      </c>
      <c r="V21" s="66" t="s">
        <v>132</v>
      </c>
      <c r="W21" s="66" t="s">
        <v>86</v>
      </c>
      <c r="X21" s="66" t="s">
        <v>132</v>
      </c>
      <c r="Y21" s="66" t="s">
        <v>211</v>
      </c>
      <c r="Z21" s="66"/>
      <c r="AA21" s="66" t="s">
        <v>132</v>
      </c>
      <c r="AB21" s="66" t="s">
        <v>221</v>
      </c>
      <c r="AC21" s="66" t="s">
        <v>133</v>
      </c>
      <c r="AD21" s="36" t="s">
        <v>86</v>
      </c>
      <c r="AE21" s="36" t="s">
        <v>86</v>
      </c>
      <c r="AF21" s="66">
        <v>2</v>
      </c>
      <c r="AG21" s="66" t="s">
        <v>85</v>
      </c>
      <c r="AH21" s="66">
        <v>4</v>
      </c>
      <c r="AI21" s="221" t="s">
        <v>152</v>
      </c>
      <c r="AJ21" s="141">
        <v>42428</v>
      </c>
    </row>
    <row r="22" spans="1:49" ht="43.5" customHeight="1" thickBot="1" x14ac:dyDescent="0.25">
      <c r="A22" s="193">
        <v>65</v>
      </c>
      <c r="B22" s="209" t="s">
        <v>79</v>
      </c>
      <c r="C22" s="224" t="s">
        <v>80</v>
      </c>
      <c r="D22" s="209" t="s">
        <v>4</v>
      </c>
      <c r="E22" s="209" t="s">
        <v>3</v>
      </c>
      <c r="F22" s="157">
        <f>G22+L22</f>
        <v>3287350</v>
      </c>
      <c r="G22" s="157">
        <f>H22+I22+J22</f>
        <v>2794247</v>
      </c>
      <c r="H22" s="157">
        <v>0</v>
      </c>
      <c r="I22" s="157">
        <v>0</v>
      </c>
      <c r="J22" s="157">
        <v>2794247</v>
      </c>
      <c r="K22" s="213">
        <f>G22/F22</f>
        <v>0.84999984790180538</v>
      </c>
      <c r="L22" s="157">
        <f>M22+O22+Q22</f>
        <v>493103</v>
      </c>
      <c r="M22" s="157">
        <v>493103</v>
      </c>
      <c r="N22" s="213">
        <f>M22/F22</f>
        <v>0.15000015209819459</v>
      </c>
      <c r="O22" s="157">
        <v>0</v>
      </c>
      <c r="P22" s="213">
        <f>O22/F22</f>
        <v>0</v>
      </c>
      <c r="Q22" s="157">
        <v>0</v>
      </c>
      <c r="R22" s="213">
        <f>Q22/F22</f>
        <v>0</v>
      </c>
      <c r="S22" s="225" t="s">
        <v>46</v>
      </c>
      <c r="T22" s="225" t="s">
        <v>46</v>
      </c>
      <c r="U22" s="225" t="s">
        <v>46</v>
      </c>
      <c r="V22" s="215" t="s">
        <v>63</v>
      </c>
      <c r="W22" s="215" t="s">
        <v>138</v>
      </c>
      <c r="X22" s="215" t="s">
        <v>63</v>
      </c>
      <c r="Y22" s="215" t="s">
        <v>138</v>
      </c>
      <c r="Z22" s="215">
        <v>42460</v>
      </c>
      <c r="AA22" s="215" t="s">
        <v>67</v>
      </c>
      <c r="AB22" s="215" t="s">
        <v>139</v>
      </c>
      <c r="AC22" s="215" t="s">
        <v>134</v>
      </c>
      <c r="AD22" s="199" t="s">
        <v>86</v>
      </c>
      <c r="AE22" s="199" t="s">
        <v>86</v>
      </c>
      <c r="AF22" s="215">
        <v>2</v>
      </c>
      <c r="AG22" s="215" t="s">
        <v>85</v>
      </c>
      <c r="AH22" s="215">
        <v>4</v>
      </c>
      <c r="AI22" s="222" t="s">
        <v>151</v>
      </c>
      <c r="AJ22" s="140">
        <v>42427</v>
      </c>
    </row>
    <row r="23" spans="1:49" s="85" customFormat="1" ht="15.75" x14ac:dyDescent="0.2">
      <c r="A23" s="75"/>
      <c r="C23" s="288" t="s">
        <v>11</v>
      </c>
      <c r="D23" s="289"/>
      <c r="E23" s="290"/>
      <c r="F23" s="241">
        <f>F19+F16+F13+F10+F8</f>
        <v>285268490</v>
      </c>
      <c r="G23" s="241">
        <f>G19+G16+G13+G10+G8</f>
        <v>242478213</v>
      </c>
      <c r="H23" s="80"/>
      <c r="I23" s="80"/>
      <c r="J23" s="80"/>
      <c r="K23" s="80"/>
      <c r="L23" s="80"/>
      <c r="M23" s="80"/>
      <c r="N23" s="80"/>
      <c r="O23" s="80"/>
      <c r="P23" s="80"/>
      <c r="Q23" s="80"/>
      <c r="R23" s="81"/>
      <c r="S23" s="78"/>
      <c r="T23" s="78"/>
      <c r="U23" s="78"/>
      <c r="V23" s="78"/>
      <c r="W23" s="39"/>
      <c r="X23" s="78"/>
      <c r="Y23" s="39"/>
      <c r="Z23" s="39"/>
      <c r="AA23" s="78"/>
      <c r="AB23" s="39"/>
      <c r="AC23" s="78"/>
      <c r="AD23" s="78"/>
      <c r="AE23" s="39"/>
      <c r="AF23" s="82"/>
      <c r="AG23" s="78"/>
      <c r="AH23" s="83"/>
      <c r="AI23" s="78"/>
      <c r="AJ23" s="78"/>
    </row>
    <row r="24" spans="1:49" s="85" customFormat="1" ht="15.75" customHeight="1" x14ac:dyDescent="0.2">
      <c r="A24" s="75"/>
      <c r="B24" s="76"/>
      <c r="C24" s="291" t="s">
        <v>254</v>
      </c>
      <c r="D24" s="292"/>
      <c r="E24" s="293"/>
      <c r="F24" s="240">
        <f>F20+F16+F13+F8</f>
        <v>199303917</v>
      </c>
      <c r="G24" s="240">
        <f>G20+G16+G13+G8</f>
        <v>169408327</v>
      </c>
      <c r="H24" s="80"/>
      <c r="I24" s="80"/>
      <c r="J24" s="80"/>
      <c r="K24" s="80"/>
      <c r="L24" s="80"/>
      <c r="M24" s="80"/>
      <c r="N24" s="80"/>
      <c r="O24" s="80"/>
      <c r="P24" s="80"/>
      <c r="Q24" s="80"/>
      <c r="R24" s="81"/>
      <c r="S24" s="78"/>
      <c r="T24" s="78"/>
      <c r="U24" s="78"/>
      <c r="V24" s="78"/>
      <c r="W24" s="39"/>
      <c r="X24" s="78"/>
      <c r="Y24" s="39"/>
      <c r="Z24" s="39"/>
      <c r="AA24" s="78"/>
      <c r="AB24" s="39"/>
      <c r="AC24" s="78"/>
      <c r="AD24" s="78"/>
      <c r="AE24" s="39"/>
      <c r="AF24" s="82"/>
      <c r="AG24" s="78"/>
      <c r="AH24" s="83"/>
      <c r="AI24" s="78"/>
      <c r="AJ24" s="78"/>
    </row>
    <row r="25" spans="1:49" s="85" customFormat="1" x14ac:dyDescent="0.2">
      <c r="A25" s="75"/>
      <c r="B25" s="76"/>
      <c r="C25" s="77"/>
      <c r="D25" s="78"/>
      <c r="E25" s="78"/>
      <c r="F25" s="239"/>
      <c r="G25" s="239"/>
      <c r="H25" s="80"/>
      <c r="I25" s="80"/>
      <c r="J25" s="80"/>
      <c r="K25" s="80"/>
      <c r="L25" s="80"/>
      <c r="M25" s="80"/>
      <c r="N25" s="80"/>
      <c r="O25" s="80"/>
      <c r="P25" s="80"/>
      <c r="Q25" s="80"/>
      <c r="R25" s="81"/>
      <c r="S25" s="78"/>
      <c r="T25" s="78"/>
      <c r="U25" s="78"/>
      <c r="V25" s="78"/>
      <c r="W25" s="39"/>
      <c r="X25" s="78"/>
      <c r="Y25" s="39"/>
      <c r="Z25" s="39"/>
      <c r="AA25" s="78"/>
      <c r="AB25" s="39"/>
      <c r="AC25" s="78"/>
      <c r="AD25" s="78"/>
      <c r="AE25" s="39"/>
      <c r="AF25" s="82"/>
      <c r="AG25" s="78"/>
      <c r="AH25" s="83"/>
      <c r="AI25" s="78"/>
      <c r="AJ25" s="78"/>
    </row>
    <row r="26" spans="1:49" s="85" customFormat="1" x14ac:dyDescent="0.2">
      <c r="A26" s="75"/>
      <c r="B26" s="76"/>
      <c r="C26" s="77"/>
      <c r="D26" s="78"/>
      <c r="E26" s="78"/>
      <c r="F26" s="80"/>
      <c r="G26" s="80"/>
      <c r="H26" s="80"/>
      <c r="I26" s="80"/>
      <c r="J26" s="80"/>
      <c r="K26" s="80"/>
      <c r="L26" s="80"/>
      <c r="M26" s="80"/>
      <c r="N26" s="80"/>
      <c r="O26" s="80"/>
      <c r="P26" s="80"/>
      <c r="Q26" s="80"/>
      <c r="R26" s="81"/>
      <c r="S26" s="78"/>
      <c r="T26" s="78"/>
      <c r="U26" s="78"/>
      <c r="V26" s="78"/>
      <c r="W26" s="39"/>
      <c r="X26" s="78"/>
      <c r="Y26" s="39"/>
      <c r="Z26" s="39"/>
      <c r="AA26" s="78"/>
      <c r="AB26" s="39"/>
      <c r="AC26" s="78"/>
      <c r="AD26" s="78"/>
      <c r="AE26" s="39"/>
      <c r="AF26" s="82"/>
      <c r="AG26" s="78"/>
      <c r="AH26" s="83"/>
      <c r="AI26" s="78"/>
      <c r="AJ26" s="78"/>
    </row>
    <row r="27" spans="1:49" s="85" customFormat="1" x14ac:dyDescent="0.2">
      <c r="A27" s="75"/>
      <c r="B27" s="76"/>
      <c r="C27" s="77"/>
      <c r="D27" s="78"/>
      <c r="E27" s="78"/>
      <c r="F27" s="80"/>
      <c r="G27" s="80"/>
      <c r="H27" s="80"/>
      <c r="I27" s="80"/>
      <c r="J27" s="80"/>
      <c r="K27" s="80"/>
      <c r="L27" s="80"/>
      <c r="M27" s="80"/>
      <c r="N27" s="80"/>
      <c r="O27" s="80"/>
      <c r="P27" s="80"/>
      <c r="Q27" s="80"/>
      <c r="R27" s="81"/>
      <c r="S27" s="78"/>
      <c r="T27" s="78"/>
      <c r="U27" s="78"/>
      <c r="V27" s="78"/>
      <c r="W27" s="39"/>
      <c r="X27" s="78"/>
      <c r="Y27" s="39"/>
      <c r="Z27" s="39"/>
      <c r="AA27" s="78"/>
      <c r="AB27" s="39"/>
      <c r="AC27" s="78"/>
      <c r="AD27" s="78"/>
      <c r="AE27" s="39"/>
      <c r="AF27" s="82"/>
      <c r="AG27" s="78"/>
      <c r="AH27" s="83"/>
      <c r="AI27" s="78"/>
      <c r="AJ27" s="78"/>
    </row>
    <row r="28" spans="1:49" ht="17.25" customHeight="1" x14ac:dyDescent="0.2">
      <c r="B28" s="86" t="s">
        <v>176</v>
      </c>
      <c r="C28" s="86"/>
      <c r="R28" s="50"/>
      <c r="S28" s="50"/>
      <c r="T28" s="50"/>
    </row>
    <row r="29" spans="1:49" ht="17.25" customHeight="1" x14ac:dyDescent="0.2">
      <c r="B29" s="86" t="s">
        <v>175</v>
      </c>
      <c r="C29" s="86"/>
      <c r="R29" s="50"/>
      <c r="S29" s="50"/>
      <c r="T29" s="50"/>
    </row>
    <row r="30" spans="1:49" ht="17.25" customHeight="1" x14ac:dyDescent="0.2">
      <c r="B30" s="92" t="s">
        <v>245</v>
      </c>
      <c r="C30" s="86"/>
      <c r="D30" s="92"/>
      <c r="E30" s="92"/>
      <c r="F30" s="92"/>
      <c r="G30" s="92"/>
      <c r="H30" s="92"/>
      <c r="I30" s="92"/>
      <c r="J30" s="92"/>
      <c r="K30" s="92"/>
      <c r="L30" s="92"/>
      <c r="M30" s="92"/>
      <c r="N30" s="92"/>
      <c r="O30" s="92"/>
      <c r="P30" s="92"/>
      <c r="Q30" s="92"/>
      <c r="R30" s="92"/>
      <c r="S30" s="92"/>
      <c r="T30" s="92"/>
    </row>
    <row r="31" spans="1:49" ht="30.75" x14ac:dyDescent="0.45">
      <c r="AA31" s="89" t="s">
        <v>195</v>
      </c>
      <c r="AB31" s="90"/>
      <c r="AC31" s="90"/>
      <c r="AD31" s="90"/>
      <c r="AE31" s="91"/>
      <c r="AF31" s="91"/>
      <c r="AG31" s="89" t="s">
        <v>196</v>
      </c>
      <c r="AH31" s="87"/>
      <c r="AI31" s="87"/>
      <c r="AJ31" s="87"/>
      <c r="AM31" s="88"/>
      <c r="AN31" s="88"/>
      <c r="AO31" s="88"/>
      <c r="AP31" s="88"/>
      <c r="AQ31" s="88"/>
      <c r="AR31" s="88"/>
      <c r="AS31" s="88"/>
      <c r="AT31" s="88"/>
      <c r="AU31" s="88"/>
      <c r="AV31" s="88"/>
      <c r="AW31" s="2"/>
    </row>
    <row r="32" spans="1:49" x14ac:dyDescent="0.2">
      <c r="B32" s="96"/>
      <c r="C32" s="92"/>
      <c r="D32" s="100"/>
      <c r="E32" s="100"/>
      <c r="F32" s="100"/>
      <c r="G32" s="100"/>
      <c r="H32" s="100"/>
      <c r="I32" s="100"/>
      <c r="J32" s="100"/>
      <c r="K32" s="100"/>
      <c r="L32" s="100"/>
      <c r="M32" s="100"/>
      <c r="N32" s="100"/>
      <c r="O32" s="100"/>
      <c r="P32" s="100"/>
      <c r="Q32" s="100"/>
      <c r="R32" s="100"/>
      <c r="S32" s="100"/>
      <c r="T32" s="100"/>
    </row>
    <row r="33" spans="1:49" x14ac:dyDescent="0.2">
      <c r="B33" s="36"/>
    </row>
    <row r="34" spans="1:49" x14ac:dyDescent="0.2">
      <c r="B34" s="70"/>
      <c r="C34" s="50" t="s">
        <v>168</v>
      </c>
    </row>
    <row r="35" spans="1:49" x14ac:dyDescent="0.2">
      <c r="B35" s="100"/>
      <c r="C35" s="50" t="s">
        <v>100</v>
      </c>
    </row>
    <row r="36" spans="1:49" ht="12.75" customHeight="1" x14ac:dyDescent="0.2">
      <c r="B36" s="39"/>
      <c r="C36" s="50" t="s">
        <v>101</v>
      </c>
      <c r="R36" s="50"/>
      <c r="S36" s="50"/>
      <c r="T36" s="50"/>
      <c r="U36" s="50"/>
    </row>
    <row r="37" spans="1:49" s="15" customFormat="1" x14ac:dyDescent="0.2">
      <c r="A37" s="50"/>
      <c r="B37" s="87" t="s">
        <v>259</v>
      </c>
      <c r="C37" s="100"/>
      <c r="D37" s="50"/>
      <c r="E37" s="50"/>
      <c r="F37" s="50"/>
      <c r="G37" s="50"/>
      <c r="H37" s="50"/>
      <c r="I37" s="50"/>
      <c r="J37" s="50"/>
      <c r="K37" s="50"/>
      <c r="L37" s="50"/>
      <c r="M37" s="50"/>
      <c r="N37" s="50"/>
      <c r="O37" s="50"/>
      <c r="P37" s="50"/>
      <c r="Q37" s="50"/>
      <c r="R37" s="50"/>
      <c r="S37" s="50"/>
      <c r="T37" s="50"/>
      <c r="U37" s="50"/>
      <c r="AF37" s="65"/>
      <c r="AH37" s="62"/>
      <c r="AK37" s="50"/>
      <c r="AL37" s="50"/>
      <c r="AM37" s="50"/>
      <c r="AN37" s="50"/>
      <c r="AO37" s="50"/>
      <c r="AP37" s="50"/>
      <c r="AQ37" s="50"/>
      <c r="AR37" s="50"/>
      <c r="AS37" s="50"/>
      <c r="AT37" s="50"/>
      <c r="AU37" s="50"/>
      <c r="AV37" s="50"/>
      <c r="AW37" s="50"/>
    </row>
    <row r="38" spans="1:49" s="15" customFormat="1" collapsed="1" x14ac:dyDescent="0.2">
      <c r="A38" s="50"/>
      <c r="B38" s="87" t="s">
        <v>212</v>
      </c>
      <c r="C38" s="50"/>
      <c r="D38" s="50"/>
      <c r="E38" s="50"/>
      <c r="F38" s="50"/>
      <c r="G38" s="50"/>
      <c r="H38" s="50"/>
      <c r="I38" s="50"/>
      <c r="J38" s="50"/>
      <c r="K38" s="50"/>
      <c r="L38" s="50"/>
      <c r="M38" s="50"/>
      <c r="N38" s="50"/>
      <c r="O38" s="50"/>
      <c r="P38" s="50"/>
      <c r="Q38" s="50"/>
      <c r="R38" s="50"/>
      <c r="S38" s="50"/>
      <c r="T38" s="50"/>
      <c r="U38" s="50"/>
      <c r="AF38" s="65"/>
      <c r="AH38" s="62"/>
      <c r="AK38" s="50"/>
      <c r="AL38" s="50"/>
      <c r="AM38" s="50"/>
      <c r="AN38" s="50"/>
      <c r="AO38" s="50"/>
      <c r="AP38" s="50"/>
      <c r="AQ38" s="50"/>
      <c r="AR38" s="50"/>
      <c r="AS38" s="50"/>
      <c r="AT38" s="50"/>
      <c r="AU38" s="50"/>
      <c r="AV38" s="50"/>
      <c r="AW38" s="50"/>
    </row>
    <row r="39" spans="1:49" s="15" customFormat="1" x14ac:dyDescent="0.2">
      <c r="A39" s="50"/>
      <c r="B39" s="87" t="s">
        <v>213</v>
      </c>
      <c r="C39" s="50"/>
      <c r="D39" s="200"/>
      <c r="E39" s="50"/>
      <c r="F39" s="50"/>
      <c r="G39" s="50"/>
      <c r="H39" s="50"/>
      <c r="I39" s="50"/>
      <c r="J39" s="50"/>
      <c r="K39" s="50"/>
      <c r="L39" s="50"/>
      <c r="M39" s="50"/>
      <c r="N39" s="50"/>
      <c r="O39" s="50"/>
      <c r="P39" s="50"/>
      <c r="Q39" s="50"/>
      <c r="R39" s="50"/>
      <c r="S39" s="50"/>
      <c r="T39" s="50"/>
      <c r="U39" s="50"/>
      <c r="AH39" s="62"/>
      <c r="AK39" s="50"/>
      <c r="AL39" s="50"/>
      <c r="AM39" s="50"/>
      <c r="AN39" s="50"/>
      <c r="AO39" s="50"/>
      <c r="AP39" s="50"/>
      <c r="AQ39" s="50"/>
      <c r="AR39" s="50"/>
      <c r="AS39" s="50"/>
      <c r="AT39" s="50"/>
      <c r="AU39" s="50"/>
      <c r="AV39" s="50"/>
      <c r="AW39" s="50"/>
    </row>
    <row r="40" spans="1:49" s="15" customFormat="1" x14ac:dyDescent="0.2">
      <c r="A40" s="50"/>
      <c r="B40" s="50"/>
      <c r="C40" s="50"/>
      <c r="D40" s="200"/>
      <c r="E40" s="50"/>
      <c r="F40" s="50"/>
      <c r="G40" s="50"/>
      <c r="H40" s="50"/>
      <c r="I40" s="50"/>
      <c r="J40" s="50"/>
      <c r="K40" s="50"/>
      <c r="L40" s="50"/>
      <c r="M40" s="50"/>
      <c r="N40" s="50"/>
      <c r="O40" s="50"/>
      <c r="P40" s="50"/>
      <c r="Q40" s="50"/>
      <c r="R40" s="16"/>
      <c r="S40" s="16"/>
      <c r="T40" s="16"/>
      <c r="U40" s="37"/>
      <c r="AH40" s="62"/>
      <c r="AK40" s="50"/>
      <c r="AL40" s="50"/>
      <c r="AM40" s="50"/>
      <c r="AN40" s="50"/>
      <c r="AO40" s="50"/>
      <c r="AP40" s="50"/>
      <c r="AQ40" s="50"/>
      <c r="AR40" s="50"/>
      <c r="AS40" s="50"/>
      <c r="AT40" s="50"/>
      <c r="AU40" s="50"/>
      <c r="AV40" s="50"/>
      <c r="AW40" s="50"/>
    </row>
    <row r="41" spans="1:49" s="15" customFormat="1" x14ac:dyDescent="0.2">
      <c r="A41" s="50"/>
      <c r="B41" s="50"/>
      <c r="C41" s="50"/>
      <c r="D41" s="200"/>
      <c r="E41" s="50"/>
      <c r="F41" s="50"/>
      <c r="G41" s="50"/>
      <c r="H41" s="50"/>
      <c r="I41" s="50"/>
      <c r="J41" s="50"/>
      <c r="K41" s="50"/>
      <c r="L41" s="50"/>
      <c r="M41" s="50"/>
      <c r="N41" s="50"/>
      <c r="O41" s="50"/>
      <c r="P41" s="50"/>
      <c r="Q41" s="50"/>
      <c r="R41" s="16"/>
      <c r="S41" s="16"/>
      <c r="T41" s="16"/>
      <c r="U41" s="37"/>
      <c r="AH41" s="62"/>
      <c r="AK41" s="50"/>
      <c r="AL41" s="50"/>
      <c r="AM41" s="50"/>
      <c r="AN41" s="50"/>
      <c r="AO41" s="50"/>
      <c r="AP41" s="50"/>
      <c r="AQ41" s="50"/>
      <c r="AR41" s="50"/>
      <c r="AS41" s="50"/>
      <c r="AT41" s="50"/>
      <c r="AU41" s="50"/>
      <c r="AV41" s="50"/>
      <c r="AW41" s="50"/>
    </row>
    <row r="42" spans="1:49" s="15" customFormat="1" x14ac:dyDescent="0.2">
      <c r="A42" s="50"/>
      <c r="B42" s="50"/>
      <c r="C42" s="50"/>
      <c r="D42" s="200"/>
      <c r="E42" s="50"/>
      <c r="F42" s="50"/>
      <c r="G42" s="50"/>
      <c r="H42" s="50"/>
      <c r="I42" s="50"/>
      <c r="J42" s="50"/>
      <c r="K42" s="50"/>
      <c r="L42" s="50"/>
      <c r="M42" s="50"/>
      <c r="N42" s="50"/>
      <c r="O42" s="50"/>
      <c r="P42" s="50"/>
      <c r="Q42" s="50"/>
      <c r="R42" s="16"/>
      <c r="S42" s="16"/>
      <c r="T42" s="16"/>
      <c r="U42" s="37"/>
      <c r="AH42" s="62"/>
      <c r="AK42" s="50"/>
      <c r="AL42" s="50"/>
      <c r="AM42" s="50"/>
      <c r="AN42" s="50"/>
      <c r="AO42" s="50"/>
      <c r="AP42" s="50"/>
      <c r="AQ42" s="50"/>
      <c r="AR42" s="50"/>
      <c r="AS42" s="50"/>
      <c r="AT42" s="50"/>
      <c r="AU42" s="50"/>
      <c r="AV42" s="50"/>
      <c r="AW42" s="50"/>
    </row>
    <row r="43" spans="1:49" s="15" customFormat="1" x14ac:dyDescent="0.2">
      <c r="A43" s="50"/>
      <c r="B43" s="50"/>
      <c r="C43" s="50"/>
      <c r="D43" s="200"/>
      <c r="E43" s="50"/>
      <c r="F43" s="50"/>
      <c r="G43" s="50"/>
      <c r="H43" s="50"/>
      <c r="I43" s="50"/>
      <c r="J43" s="50"/>
      <c r="K43" s="50"/>
      <c r="L43" s="50"/>
      <c r="M43" s="50"/>
      <c r="N43" s="50"/>
      <c r="O43" s="50"/>
      <c r="P43" s="50"/>
      <c r="Q43" s="50"/>
      <c r="R43" s="16"/>
      <c r="S43" s="16"/>
      <c r="T43" s="16"/>
      <c r="U43" s="37"/>
      <c r="AH43" s="62"/>
      <c r="AK43" s="50"/>
      <c r="AL43" s="50"/>
      <c r="AM43" s="50"/>
      <c r="AN43" s="50"/>
      <c r="AO43" s="50"/>
      <c r="AP43" s="50"/>
      <c r="AQ43" s="50"/>
      <c r="AR43" s="50"/>
      <c r="AS43" s="50"/>
      <c r="AT43" s="50"/>
      <c r="AU43" s="50"/>
      <c r="AV43" s="50"/>
      <c r="AW43" s="50"/>
    </row>
    <row r="44" spans="1:49" s="15" customFormat="1" x14ac:dyDescent="0.2">
      <c r="A44" s="50"/>
      <c r="B44" s="50"/>
      <c r="C44" s="50"/>
      <c r="D44" s="200"/>
      <c r="E44" s="50"/>
      <c r="F44" s="50"/>
      <c r="G44" s="50"/>
      <c r="H44" s="50"/>
      <c r="I44" s="50"/>
      <c r="J44" s="50"/>
      <c r="K44" s="50"/>
      <c r="L44" s="50"/>
      <c r="M44" s="50"/>
      <c r="N44" s="50"/>
      <c r="O44" s="50"/>
      <c r="P44" s="50"/>
      <c r="Q44" s="50"/>
      <c r="R44" s="9"/>
      <c r="S44" s="9"/>
      <c r="T44" s="9"/>
      <c r="U44" s="9"/>
      <c r="AH44" s="62"/>
      <c r="AK44" s="50"/>
      <c r="AL44" s="50"/>
      <c r="AM44" s="50"/>
      <c r="AN44" s="50"/>
      <c r="AO44" s="50"/>
      <c r="AP44" s="50"/>
      <c r="AQ44" s="50"/>
      <c r="AR44" s="50"/>
      <c r="AS44" s="50"/>
      <c r="AT44" s="50"/>
      <c r="AU44" s="50"/>
      <c r="AV44" s="50"/>
      <c r="AW44" s="50"/>
    </row>
    <row r="45" spans="1:49" s="15" customFormat="1" x14ac:dyDescent="0.2">
      <c r="A45" s="50"/>
      <c r="B45" s="50"/>
      <c r="C45" s="50"/>
      <c r="D45" s="200"/>
      <c r="E45" s="50"/>
      <c r="F45" s="50"/>
      <c r="G45" s="50"/>
      <c r="H45" s="50"/>
      <c r="I45" s="50"/>
      <c r="J45" s="50"/>
      <c r="K45" s="50"/>
      <c r="L45" s="50"/>
      <c r="M45" s="50"/>
      <c r="N45" s="50"/>
      <c r="O45" s="50"/>
      <c r="P45" s="50"/>
      <c r="Q45" s="50"/>
      <c r="R45" s="9"/>
      <c r="S45" s="9"/>
      <c r="T45" s="9"/>
      <c r="U45" s="9"/>
      <c r="AH45" s="62"/>
      <c r="AK45" s="50"/>
      <c r="AL45" s="50"/>
      <c r="AM45" s="50"/>
      <c r="AN45" s="50"/>
      <c r="AO45" s="50"/>
      <c r="AP45" s="50"/>
      <c r="AQ45" s="50"/>
      <c r="AR45" s="50"/>
      <c r="AS45" s="50"/>
      <c r="AT45" s="50"/>
      <c r="AU45" s="50"/>
      <c r="AV45" s="50"/>
      <c r="AW45" s="50"/>
    </row>
    <row r="46" spans="1:49" s="15" customFormat="1" x14ac:dyDescent="0.2">
      <c r="A46" s="50"/>
      <c r="B46" s="50"/>
      <c r="C46" s="50"/>
      <c r="D46" s="200"/>
      <c r="E46" s="50"/>
      <c r="F46" s="50"/>
      <c r="G46" s="50"/>
      <c r="H46" s="50"/>
      <c r="I46" s="50"/>
      <c r="J46" s="50"/>
      <c r="K46" s="50"/>
      <c r="L46" s="50"/>
      <c r="M46" s="50"/>
      <c r="N46" s="50"/>
      <c r="O46" s="50"/>
      <c r="P46" s="50"/>
      <c r="Q46" s="50"/>
      <c r="R46" s="9"/>
      <c r="S46" s="9"/>
      <c r="T46" s="9"/>
      <c r="U46" s="9"/>
      <c r="AH46" s="62"/>
      <c r="AK46" s="50"/>
      <c r="AL46" s="50"/>
      <c r="AM46" s="50"/>
      <c r="AN46" s="50"/>
      <c r="AO46" s="50"/>
      <c r="AP46" s="50"/>
      <c r="AQ46" s="50"/>
      <c r="AR46" s="50"/>
      <c r="AS46" s="50"/>
      <c r="AT46" s="50"/>
      <c r="AU46" s="50"/>
      <c r="AV46" s="50"/>
      <c r="AW46" s="50"/>
    </row>
    <row r="47" spans="1:49" s="15" customFormat="1" x14ac:dyDescent="0.2">
      <c r="A47" s="50"/>
      <c r="B47" s="50"/>
      <c r="C47" s="50"/>
      <c r="D47" s="200"/>
      <c r="E47" s="50"/>
      <c r="F47" s="50"/>
      <c r="G47" s="50"/>
      <c r="H47" s="50"/>
      <c r="I47" s="50"/>
      <c r="J47" s="50"/>
      <c r="K47" s="50"/>
      <c r="L47" s="50"/>
      <c r="M47" s="50"/>
      <c r="N47" s="50"/>
      <c r="O47" s="50"/>
      <c r="P47" s="50"/>
      <c r="Q47" s="50"/>
      <c r="R47" s="9"/>
      <c r="S47" s="9"/>
      <c r="T47" s="9"/>
      <c r="U47" s="9"/>
      <c r="AH47" s="62"/>
      <c r="AK47" s="50"/>
      <c r="AL47" s="50"/>
      <c r="AM47" s="50"/>
      <c r="AN47" s="50"/>
      <c r="AO47" s="50"/>
      <c r="AP47" s="50"/>
      <c r="AQ47" s="50"/>
      <c r="AR47" s="50"/>
      <c r="AS47" s="50"/>
      <c r="AT47" s="50"/>
      <c r="AU47" s="50"/>
      <c r="AV47" s="50"/>
      <c r="AW47" s="50"/>
    </row>
    <row r="48" spans="1:49" s="15" customFormat="1" x14ac:dyDescent="0.2">
      <c r="A48" s="50"/>
      <c r="B48" s="50"/>
      <c r="C48" s="50"/>
      <c r="D48" s="200"/>
      <c r="E48" s="50"/>
      <c r="F48" s="50"/>
      <c r="G48" s="50"/>
      <c r="H48" s="50"/>
      <c r="I48" s="50"/>
      <c r="J48" s="50"/>
      <c r="K48" s="50"/>
      <c r="L48" s="50"/>
      <c r="M48" s="50"/>
      <c r="N48" s="50"/>
      <c r="O48" s="50"/>
      <c r="P48" s="50"/>
      <c r="Q48" s="50"/>
      <c r="R48" s="9"/>
      <c r="S48" s="9"/>
      <c r="T48" s="9"/>
      <c r="U48" s="9"/>
      <c r="AH48" s="62"/>
      <c r="AK48" s="50"/>
      <c r="AL48" s="50"/>
      <c r="AM48" s="50"/>
      <c r="AN48" s="50"/>
      <c r="AO48" s="50"/>
      <c r="AP48" s="50"/>
      <c r="AQ48" s="50"/>
      <c r="AR48" s="50"/>
      <c r="AS48" s="50"/>
      <c r="AT48" s="50"/>
      <c r="AU48" s="50"/>
      <c r="AV48" s="50"/>
      <c r="AW48" s="50"/>
    </row>
    <row r="49" spans="1:49" s="15" customFormat="1" x14ac:dyDescent="0.2">
      <c r="A49" s="50"/>
      <c r="B49" s="50"/>
      <c r="C49" s="50"/>
      <c r="D49" s="200"/>
      <c r="E49" s="50"/>
      <c r="F49" s="50"/>
      <c r="G49" s="50"/>
      <c r="H49" s="50"/>
      <c r="I49" s="50"/>
      <c r="J49" s="50"/>
      <c r="K49" s="50"/>
      <c r="L49" s="50"/>
      <c r="M49" s="50"/>
      <c r="N49" s="50"/>
      <c r="O49" s="50"/>
      <c r="P49" s="50"/>
      <c r="Q49" s="50"/>
      <c r="R49" s="9"/>
      <c r="S49" s="9"/>
      <c r="T49" s="9"/>
      <c r="U49" s="9"/>
      <c r="AH49" s="62"/>
      <c r="AK49" s="50"/>
      <c r="AL49" s="50"/>
      <c r="AM49" s="50"/>
      <c r="AN49" s="50"/>
      <c r="AO49" s="50"/>
      <c r="AP49" s="50"/>
      <c r="AQ49" s="50"/>
      <c r="AR49" s="50"/>
      <c r="AS49" s="50"/>
      <c r="AT49" s="50"/>
      <c r="AU49" s="50"/>
      <c r="AV49" s="50"/>
      <c r="AW49" s="50"/>
    </row>
    <row r="50" spans="1:49" s="15" customFormat="1" x14ac:dyDescent="0.2">
      <c r="A50" s="50"/>
      <c r="B50" s="50"/>
      <c r="C50" s="50"/>
      <c r="D50" s="200"/>
      <c r="E50" s="50"/>
      <c r="F50" s="50"/>
      <c r="G50" s="50"/>
      <c r="H50" s="50"/>
      <c r="I50" s="50"/>
      <c r="J50" s="50"/>
      <c r="K50" s="50"/>
      <c r="L50" s="50"/>
      <c r="M50" s="50"/>
      <c r="N50" s="50"/>
      <c r="O50" s="50"/>
      <c r="P50" s="50"/>
      <c r="Q50" s="50"/>
      <c r="R50" s="9"/>
      <c r="S50" s="9"/>
      <c r="T50" s="9"/>
      <c r="U50" s="9"/>
      <c r="AH50" s="62"/>
      <c r="AK50" s="50"/>
      <c r="AL50" s="50"/>
      <c r="AM50" s="50"/>
      <c r="AN50" s="50"/>
      <c r="AO50" s="50"/>
      <c r="AP50" s="50"/>
      <c r="AQ50" s="50"/>
      <c r="AR50" s="50"/>
      <c r="AS50" s="50"/>
      <c r="AT50" s="50"/>
      <c r="AU50" s="50"/>
      <c r="AV50" s="50"/>
      <c r="AW50" s="50"/>
    </row>
    <row r="51" spans="1:49" s="15" customFormat="1" x14ac:dyDescent="0.2">
      <c r="A51" s="50"/>
      <c r="B51" s="50"/>
      <c r="C51" s="50"/>
      <c r="D51" s="200"/>
      <c r="E51" s="50"/>
      <c r="F51" s="50"/>
      <c r="G51" s="50"/>
      <c r="H51" s="50"/>
      <c r="I51" s="50"/>
      <c r="J51" s="50"/>
      <c r="K51" s="50"/>
      <c r="L51" s="50"/>
      <c r="M51" s="50"/>
      <c r="N51" s="50"/>
      <c r="O51" s="50"/>
      <c r="P51" s="50"/>
      <c r="Q51" s="50"/>
      <c r="R51" s="9"/>
      <c r="S51" s="9"/>
      <c r="T51" s="9"/>
      <c r="U51" s="9"/>
      <c r="AH51" s="62"/>
      <c r="AK51" s="50"/>
      <c r="AL51" s="50"/>
      <c r="AM51" s="50"/>
      <c r="AN51" s="50"/>
      <c r="AO51" s="50"/>
      <c r="AP51" s="50"/>
      <c r="AQ51" s="50"/>
      <c r="AR51" s="50"/>
      <c r="AS51" s="50"/>
      <c r="AT51" s="50"/>
      <c r="AU51" s="50"/>
      <c r="AV51" s="50"/>
      <c r="AW51" s="50"/>
    </row>
    <row r="52" spans="1:49" s="15" customFormat="1" x14ac:dyDescent="0.2">
      <c r="A52" s="50"/>
      <c r="B52" s="50"/>
      <c r="C52" s="50"/>
      <c r="D52" s="200"/>
      <c r="E52" s="50"/>
      <c r="F52" s="50"/>
      <c r="G52" s="50"/>
      <c r="H52" s="50"/>
      <c r="I52" s="50"/>
      <c r="J52" s="50"/>
      <c r="K52" s="50"/>
      <c r="L52" s="50"/>
      <c r="M52" s="50"/>
      <c r="N52" s="50"/>
      <c r="O52" s="50"/>
      <c r="P52" s="50"/>
      <c r="Q52" s="50"/>
      <c r="R52" s="9"/>
      <c r="S52" s="9"/>
      <c r="T52" s="9"/>
      <c r="U52" s="9"/>
      <c r="AH52" s="62"/>
      <c r="AK52" s="50"/>
      <c r="AL52" s="50"/>
      <c r="AM52" s="50"/>
      <c r="AN52" s="50"/>
      <c r="AO52" s="50"/>
      <c r="AP52" s="50"/>
      <c r="AQ52" s="50"/>
      <c r="AR52" s="50"/>
      <c r="AS52" s="50"/>
      <c r="AT52" s="50"/>
      <c r="AU52" s="50"/>
      <c r="AV52" s="50"/>
      <c r="AW52" s="50"/>
    </row>
    <row r="53" spans="1:49" s="15" customFormat="1" x14ac:dyDescent="0.2">
      <c r="A53" s="50"/>
      <c r="B53" s="50"/>
      <c r="C53" s="50"/>
      <c r="D53" s="200"/>
      <c r="E53" s="50"/>
      <c r="F53" s="50"/>
      <c r="G53" s="50"/>
      <c r="H53" s="50"/>
      <c r="I53" s="50"/>
      <c r="J53" s="50"/>
      <c r="K53" s="50"/>
      <c r="L53" s="50"/>
      <c r="M53" s="50"/>
      <c r="N53" s="50"/>
      <c r="O53" s="50"/>
      <c r="P53" s="50"/>
      <c r="Q53" s="50"/>
      <c r="R53" s="9"/>
      <c r="S53" s="9"/>
      <c r="T53" s="9"/>
      <c r="U53" s="9"/>
      <c r="AH53" s="62"/>
      <c r="AK53" s="50"/>
      <c r="AL53" s="50"/>
      <c r="AM53" s="50"/>
      <c r="AN53" s="50"/>
      <c r="AO53" s="50"/>
      <c r="AP53" s="50"/>
      <c r="AQ53" s="50"/>
      <c r="AR53" s="50"/>
      <c r="AS53" s="50"/>
      <c r="AT53" s="50"/>
      <c r="AU53" s="50"/>
      <c r="AV53" s="50"/>
      <c r="AW53" s="50"/>
    </row>
    <row r="54" spans="1:49" s="15" customFormat="1" x14ac:dyDescent="0.2">
      <c r="A54" s="50"/>
      <c r="B54" s="50"/>
      <c r="C54" s="50"/>
      <c r="D54" s="200"/>
      <c r="E54" s="50"/>
      <c r="F54" s="50"/>
      <c r="G54" s="50"/>
      <c r="H54" s="50"/>
      <c r="I54" s="50"/>
      <c r="J54" s="50"/>
      <c r="K54" s="50"/>
      <c r="L54" s="50"/>
      <c r="M54" s="50"/>
      <c r="N54" s="50"/>
      <c r="O54" s="50"/>
      <c r="P54" s="50"/>
      <c r="Q54" s="50"/>
      <c r="R54" s="9"/>
      <c r="S54" s="9"/>
      <c r="T54" s="9"/>
      <c r="U54" s="9"/>
      <c r="AH54" s="62"/>
      <c r="AK54" s="50"/>
      <c r="AL54" s="50"/>
      <c r="AM54" s="50"/>
      <c r="AN54" s="50"/>
      <c r="AO54" s="50"/>
      <c r="AP54" s="50"/>
      <c r="AQ54" s="50"/>
      <c r="AR54" s="50"/>
      <c r="AS54" s="50"/>
      <c r="AT54" s="50"/>
      <c r="AU54" s="50"/>
      <c r="AV54" s="50"/>
      <c r="AW54" s="50"/>
    </row>
    <row r="55" spans="1:49" s="15" customFormat="1" x14ac:dyDescent="0.2">
      <c r="A55" s="50"/>
      <c r="B55" s="50"/>
      <c r="C55" s="50"/>
      <c r="D55" s="200"/>
      <c r="E55" s="50"/>
      <c r="F55" s="50"/>
      <c r="G55" s="50"/>
      <c r="H55" s="50"/>
      <c r="I55" s="50"/>
      <c r="J55" s="50"/>
      <c r="K55" s="50"/>
      <c r="L55" s="50"/>
      <c r="M55" s="50"/>
      <c r="N55" s="50"/>
      <c r="O55" s="50"/>
      <c r="P55" s="50"/>
      <c r="Q55" s="50"/>
      <c r="R55" s="9"/>
      <c r="S55" s="9"/>
      <c r="T55" s="9"/>
      <c r="U55" s="9"/>
      <c r="AH55" s="62"/>
      <c r="AK55" s="50"/>
      <c r="AL55" s="50"/>
      <c r="AM55" s="50"/>
      <c r="AN55" s="50"/>
      <c r="AO55" s="50"/>
      <c r="AP55" s="50"/>
      <c r="AQ55" s="50"/>
      <c r="AR55" s="50"/>
      <c r="AS55" s="50"/>
      <c r="AT55" s="50"/>
      <c r="AU55" s="50"/>
      <c r="AV55" s="50"/>
      <c r="AW55" s="50"/>
    </row>
    <row r="56" spans="1:49" s="15" customFormat="1" x14ac:dyDescent="0.2">
      <c r="A56" s="50"/>
      <c r="B56" s="50"/>
      <c r="C56" s="50"/>
      <c r="D56" s="200"/>
      <c r="E56" s="50"/>
      <c r="F56" s="50"/>
      <c r="G56" s="50"/>
      <c r="H56" s="50"/>
      <c r="I56" s="50"/>
      <c r="J56" s="50"/>
      <c r="K56" s="50"/>
      <c r="L56" s="50"/>
      <c r="M56" s="50"/>
      <c r="N56" s="50"/>
      <c r="O56" s="50"/>
      <c r="P56" s="50"/>
      <c r="Q56" s="50"/>
      <c r="R56" s="9"/>
      <c r="S56" s="9"/>
      <c r="T56" s="9"/>
      <c r="U56" s="9"/>
      <c r="AH56" s="62"/>
      <c r="AK56" s="50"/>
      <c r="AL56" s="50"/>
      <c r="AM56" s="50"/>
      <c r="AN56" s="50"/>
      <c r="AO56" s="50"/>
      <c r="AP56" s="50"/>
      <c r="AQ56" s="50"/>
      <c r="AR56" s="50"/>
      <c r="AS56" s="50"/>
      <c r="AT56" s="50"/>
      <c r="AU56" s="50"/>
      <c r="AV56" s="50"/>
      <c r="AW56" s="50"/>
    </row>
    <row r="57" spans="1:49" s="15" customFormat="1" x14ac:dyDescent="0.2">
      <c r="A57" s="50"/>
      <c r="B57" s="50"/>
      <c r="C57" s="50"/>
      <c r="D57" s="200"/>
      <c r="E57" s="50"/>
      <c r="F57" s="50"/>
      <c r="G57" s="50"/>
      <c r="H57" s="50"/>
      <c r="I57" s="50"/>
      <c r="J57" s="50"/>
      <c r="K57" s="50"/>
      <c r="L57" s="50"/>
      <c r="M57" s="50"/>
      <c r="N57" s="50"/>
      <c r="O57" s="50"/>
      <c r="P57" s="50"/>
      <c r="Q57" s="50"/>
      <c r="R57" s="9"/>
      <c r="S57" s="9"/>
      <c r="T57" s="9"/>
      <c r="U57" s="9"/>
      <c r="AH57" s="62"/>
      <c r="AK57" s="50"/>
      <c r="AL57" s="50"/>
      <c r="AM57" s="50"/>
      <c r="AN57" s="50"/>
      <c r="AO57" s="50"/>
      <c r="AP57" s="50"/>
      <c r="AQ57" s="50"/>
      <c r="AR57" s="50"/>
      <c r="AS57" s="50"/>
      <c r="AT57" s="50"/>
      <c r="AU57" s="50"/>
      <c r="AV57" s="50"/>
      <c r="AW57" s="50"/>
    </row>
    <row r="58" spans="1:49" s="15" customFormat="1" x14ac:dyDescent="0.2">
      <c r="A58" s="50"/>
      <c r="B58" s="50"/>
      <c r="C58" s="50"/>
      <c r="D58" s="200"/>
      <c r="E58" s="50"/>
      <c r="F58" s="50"/>
      <c r="G58" s="50"/>
      <c r="H58" s="50"/>
      <c r="I58" s="50"/>
      <c r="J58" s="50"/>
      <c r="K58" s="50"/>
      <c r="L58" s="50"/>
      <c r="M58" s="50"/>
      <c r="N58" s="50"/>
      <c r="O58" s="50"/>
      <c r="P58" s="50"/>
      <c r="Q58" s="50"/>
      <c r="R58" s="9"/>
      <c r="S58" s="9"/>
      <c r="T58" s="9"/>
      <c r="U58" s="9"/>
      <c r="AH58" s="62"/>
      <c r="AK58" s="50"/>
      <c r="AL58" s="50"/>
      <c r="AM58" s="50"/>
      <c r="AN58" s="50"/>
      <c r="AO58" s="50"/>
      <c r="AP58" s="50"/>
      <c r="AQ58" s="50"/>
      <c r="AR58" s="50"/>
      <c r="AS58" s="50"/>
      <c r="AT58" s="50"/>
      <c r="AU58" s="50"/>
      <c r="AV58" s="50"/>
      <c r="AW58" s="50"/>
    </row>
    <row r="59" spans="1:49" s="15" customFormat="1" x14ac:dyDescent="0.2">
      <c r="A59" s="50"/>
      <c r="B59" s="50"/>
      <c r="C59" s="50"/>
      <c r="D59" s="200"/>
      <c r="E59" s="50"/>
      <c r="F59" s="50"/>
      <c r="G59" s="50"/>
      <c r="H59" s="50"/>
      <c r="I59" s="50"/>
      <c r="J59" s="50"/>
      <c r="K59" s="50"/>
      <c r="L59" s="50"/>
      <c r="M59" s="50"/>
      <c r="N59" s="50"/>
      <c r="O59" s="50"/>
      <c r="P59" s="50"/>
      <c r="Q59" s="50"/>
      <c r="R59" s="9"/>
      <c r="S59" s="9"/>
      <c r="T59" s="9"/>
      <c r="U59" s="9"/>
      <c r="AH59" s="62"/>
      <c r="AK59" s="50"/>
      <c r="AL59" s="50"/>
      <c r="AM59" s="50"/>
      <c r="AN59" s="50"/>
      <c r="AO59" s="50"/>
      <c r="AP59" s="50"/>
      <c r="AQ59" s="50"/>
      <c r="AR59" s="50"/>
      <c r="AS59" s="50"/>
      <c r="AT59" s="50"/>
      <c r="AU59" s="50"/>
      <c r="AV59" s="50"/>
      <c r="AW59" s="50"/>
    </row>
    <row r="60" spans="1:49" s="15" customFormat="1" x14ac:dyDescent="0.2">
      <c r="A60" s="50"/>
      <c r="B60" s="50"/>
      <c r="C60" s="50"/>
      <c r="D60" s="200"/>
      <c r="E60" s="50"/>
      <c r="F60" s="50"/>
      <c r="G60" s="50"/>
      <c r="H60" s="50"/>
      <c r="I60" s="50"/>
      <c r="J60" s="50"/>
      <c r="K60" s="50"/>
      <c r="L60" s="50"/>
      <c r="M60" s="50"/>
      <c r="N60" s="50"/>
      <c r="O60" s="50"/>
      <c r="P60" s="50"/>
      <c r="Q60" s="50"/>
      <c r="R60" s="9"/>
      <c r="S60" s="9"/>
      <c r="T60" s="9"/>
      <c r="U60" s="9"/>
      <c r="AH60" s="62"/>
      <c r="AK60" s="50"/>
      <c r="AL60" s="50"/>
      <c r="AM60" s="50"/>
      <c r="AN60" s="50"/>
      <c r="AO60" s="50"/>
      <c r="AP60" s="50"/>
      <c r="AQ60" s="50"/>
      <c r="AR60" s="50"/>
      <c r="AS60" s="50"/>
      <c r="AT60" s="50"/>
      <c r="AU60" s="50"/>
      <c r="AV60" s="50"/>
      <c r="AW60" s="50"/>
    </row>
    <row r="61" spans="1:49" s="15" customFormat="1" x14ac:dyDescent="0.2">
      <c r="A61" s="50"/>
      <c r="B61" s="50"/>
      <c r="C61" s="50"/>
      <c r="D61" s="200"/>
      <c r="E61" s="50"/>
      <c r="F61" s="50"/>
      <c r="G61" s="50"/>
      <c r="H61" s="50"/>
      <c r="I61" s="50"/>
      <c r="J61" s="50"/>
      <c r="K61" s="50"/>
      <c r="L61" s="50"/>
      <c r="M61" s="50"/>
      <c r="N61" s="50"/>
      <c r="O61" s="50"/>
      <c r="P61" s="50"/>
      <c r="Q61" s="50"/>
      <c r="R61" s="9"/>
      <c r="S61" s="9"/>
      <c r="T61" s="9"/>
      <c r="U61" s="9"/>
      <c r="AH61" s="62"/>
      <c r="AK61" s="50"/>
      <c r="AL61" s="50"/>
      <c r="AM61" s="50"/>
      <c r="AN61" s="50"/>
      <c r="AO61" s="50"/>
      <c r="AP61" s="50"/>
      <c r="AQ61" s="50"/>
      <c r="AR61" s="50"/>
      <c r="AS61" s="50"/>
      <c r="AT61" s="50"/>
      <c r="AU61" s="50"/>
      <c r="AV61" s="50"/>
      <c r="AW61" s="50"/>
    </row>
    <row r="62" spans="1:49" s="15" customFormat="1" x14ac:dyDescent="0.2">
      <c r="A62" s="50"/>
      <c r="B62" s="50"/>
      <c r="C62" s="50"/>
      <c r="D62" s="200"/>
      <c r="E62" s="50"/>
      <c r="F62" s="50"/>
      <c r="G62" s="50"/>
      <c r="H62" s="50"/>
      <c r="I62" s="50"/>
      <c r="J62" s="50"/>
      <c r="K62" s="50"/>
      <c r="L62" s="50"/>
      <c r="M62" s="50"/>
      <c r="N62" s="50"/>
      <c r="O62" s="50"/>
      <c r="P62" s="50"/>
      <c r="Q62" s="50"/>
      <c r="R62" s="9"/>
      <c r="S62" s="9"/>
      <c r="T62" s="9"/>
      <c r="U62" s="9"/>
      <c r="AH62" s="62"/>
      <c r="AK62" s="50"/>
      <c r="AL62" s="50"/>
      <c r="AM62" s="50"/>
      <c r="AN62" s="50"/>
      <c r="AO62" s="50"/>
      <c r="AP62" s="50"/>
      <c r="AQ62" s="50"/>
      <c r="AR62" s="50"/>
      <c r="AS62" s="50"/>
      <c r="AT62" s="50"/>
      <c r="AU62" s="50"/>
      <c r="AV62" s="50"/>
      <c r="AW62" s="50"/>
    </row>
    <row r="63" spans="1:49" s="15" customFormat="1" x14ac:dyDescent="0.2">
      <c r="A63" s="50"/>
      <c r="B63" s="50"/>
      <c r="C63" s="50"/>
      <c r="D63" s="200"/>
      <c r="E63" s="50"/>
      <c r="F63" s="50"/>
      <c r="G63" s="50"/>
      <c r="H63" s="50"/>
      <c r="I63" s="50"/>
      <c r="J63" s="50"/>
      <c r="K63" s="50"/>
      <c r="L63" s="50"/>
      <c r="M63" s="50"/>
      <c r="N63" s="50"/>
      <c r="O63" s="50"/>
      <c r="P63" s="50"/>
      <c r="Q63" s="50"/>
      <c r="R63" s="9"/>
      <c r="S63" s="9"/>
      <c r="T63" s="9"/>
      <c r="U63" s="9"/>
      <c r="AH63" s="62"/>
      <c r="AK63" s="50"/>
      <c r="AL63" s="50"/>
      <c r="AM63" s="50"/>
      <c r="AN63" s="50"/>
      <c r="AO63" s="50"/>
      <c r="AP63" s="50"/>
      <c r="AQ63" s="50"/>
      <c r="AR63" s="50"/>
      <c r="AS63" s="50"/>
      <c r="AT63" s="50"/>
      <c r="AU63" s="50"/>
      <c r="AV63" s="50"/>
      <c r="AW63" s="50"/>
    </row>
    <row r="64" spans="1:49" s="15" customFormat="1" x14ac:dyDescent="0.2">
      <c r="A64" s="50"/>
      <c r="B64" s="50"/>
      <c r="C64" s="50"/>
      <c r="D64" s="200"/>
      <c r="E64" s="50"/>
      <c r="F64" s="50"/>
      <c r="G64" s="50"/>
      <c r="H64" s="50"/>
      <c r="I64" s="50"/>
      <c r="J64" s="50"/>
      <c r="K64" s="50"/>
      <c r="L64" s="50"/>
      <c r="M64" s="50"/>
      <c r="N64" s="50"/>
      <c r="O64" s="50"/>
      <c r="P64" s="50"/>
      <c r="Q64" s="50"/>
      <c r="R64" s="9"/>
      <c r="S64" s="9"/>
      <c r="T64" s="9"/>
      <c r="U64" s="9"/>
      <c r="AH64" s="62"/>
      <c r="AK64" s="50"/>
      <c r="AL64" s="50"/>
      <c r="AM64" s="50"/>
      <c r="AN64" s="50"/>
      <c r="AO64" s="50"/>
      <c r="AP64" s="50"/>
      <c r="AQ64" s="50"/>
      <c r="AR64" s="50"/>
      <c r="AS64" s="50"/>
      <c r="AT64" s="50"/>
      <c r="AU64" s="50"/>
      <c r="AV64" s="50"/>
      <c r="AW64" s="50"/>
    </row>
    <row r="65" spans="1:49" s="15" customFormat="1" x14ac:dyDescent="0.2">
      <c r="A65" s="50"/>
      <c r="B65" s="50"/>
      <c r="C65" s="50"/>
      <c r="D65" s="200"/>
      <c r="E65" s="50"/>
      <c r="F65" s="50"/>
      <c r="G65" s="50"/>
      <c r="H65" s="50"/>
      <c r="I65" s="50"/>
      <c r="J65" s="50"/>
      <c r="K65" s="50"/>
      <c r="L65" s="50"/>
      <c r="M65" s="50"/>
      <c r="N65" s="50"/>
      <c r="O65" s="50"/>
      <c r="P65" s="50"/>
      <c r="Q65" s="50"/>
      <c r="R65" s="9"/>
      <c r="S65" s="9"/>
      <c r="T65" s="9"/>
      <c r="U65" s="9"/>
      <c r="AH65" s="62"/>
      <c r="AK65" s="50"/>
      <c r="AL65" s="50"/>
      <c r="AM65" s="50"/>
      <c r="AN65" s="50"/>
      <c r="AO65" s="50"/>
      <c r="AP65" s="50"/>
      <c r="AQ65" s="50"/>
      <c r="AR65" s="50"/>
      <c r="AS65" s="50"/>
      <c r="AT65" s="50"/>
      <c r="AU65" s="50"/>
      <c r="AV65" s="50"/>
      <c r="AW65" s="50"/>
    </row>
    <row r="66" spans="1:49" s="15" customFormat="1" x14ac:dyDescent="0.2">
      <c r="A66" s="50"/>
      <c r="B66" s="50"/>
      <c r="C66" s="50"/>
      <c r="D66" s="200"/>
      <c r="E66" s="50"/>
      <c r="F66" s="50"/>
      <c r="G66" s="50"/>
      <c r="H66" s="50"/>
      <c r="I66" s="50"/>
      <c r="J66" s="50"/>
      <c r="K66" s="50"/>
      <c r="L66" s="50"/>
      <c r="M66" s="50"/>
      <c r="N66" s="50"/>
      <c r="O66" s="50"/>
      <c r="P66" s="50"/>
      <c r="Q66" s="50"/>
      <c r="R66" s="9"/>
      <c r="S66" s="9"/>
      <c r="T66" s="9"/>
      <c r="U66" s="9"/>
      <c r="AH66" s="62"/>
      <c r="AK66" s="50"/>
      <c r="AL66" s="50"/>
      <c r="AM66" s="50"/>
      <c r="AN66" s="50"/>
      <c r="AO66" s="50"/>
      <c r="AP66" s="50"/>
      <c r="AQ66" s="50"/>
      <c r="AR66" s="50"/>
      <c r="AS66" s="50"/>
      <c r="AT66" s="50"/>
      <c r="AU66" s="50"/>
      <c r="AV66" s="50"/>
      <c r="AW66" s="50"/>
    </row>
    <row r="67" spans="1:49" s="15" customFormat="1" x14ac:dyDescent="0.2">
      <c r="A67" s="50"/>
      <c r="B67" s="50"/>
      <c r="C67" s="50"/>
      <c r="D67" s="200"/>
      <c r="E67" s="50"/>
      <c r="F67" s="50"/>
      <c r="G67" s="50"/>
      <c r="H67" s="50"/>
      <c r="I67" s="50"/>
      <c r="J67" s="50"/>
      <c r="K67" s="50"/>
      <c r="L67" s="50"/>
      <c r="M67" s="50"/>
      <c r="N67" s="50"/>
      <c r="O67" s="50"/>
      <c r="P67" s="50"/>
      <c r="Q67" s="50"/>
      <c r="R67" s="9"/>
      <c r="S67" s="9"/>
      <c r="T67" s="9"/>
      <c r="U67" s="9"/>
      <c r="AH67" s="62"/>
      <c r="AK67" s="50"/>
      <c r="AL67" s="50"/>
      <c r="AM67" s="50"/>
      <c r="AN67" s="50"/>
      <c r="AO67" s="50"/>
      <c r="AP67" s="50"/>
      <c r="AQ67" s="50"/>
      <c r="AR67" s="50"/>
      <c r="AS67" s="50"/>
      <c r="AT67" s="50"/>
      <c r="AU67" s="50"/>
      <c r="AV67" s="50"/>
      <c r="AW67" s="50"/>
    </row>
    <row r="68" spans="1:49" s="15" customFormat="1" x14ac:dyDescent="0.2">
      <c r="A68" s="50"/>
      <c r="B68" s="50"/>
      <c r="C68" s="50"/>
      <c r="D68" s="201"/>
      <c r="E68" s="50"/>
      <c r="F68" s="50"/>
      <c r="G68" s="50"/>
      <c r="H68" s="50"/>
      <c r="I68" s="50"/>
      <c r="J68" s="50"/>
      <c r="K68" s="50"/>
      <c r="L68" s="50"/>
      <c r="M68" s="50"/>
      <c r="N68" s="50"/>
      <c r="O68" s="50"/>
      <c r="P68" s="50"/>
      <c r="Q68" s="50"/>
      <c r="R68" s="9"/>
      <c r="S68" s="9"/>
      <c r="T68" s="9"/>
      <c r="U68" s="9"/>
      <c r="AH68" s="62"/>
      <c r="AK68" s="50"/>
      <c r="AL68" s="50"/>
      <c r="AM68" s="50"/>
      <c r="AN68" s="50"/>
      <c r="AO68" s="50"/>
      <c r="AP68" s="50"/>
      <c r="AQ68" s="50"/>
      <c r="AR68" s="50"/>
      <c r="AS68" s="50"/>
      <c r="AT68" s="50"/>
      <c r="AU68" s="50"/>
      <c r="AV68" s="50"/>
      <c r="AW68" s="50"/>
    </row>
    <row r="69" spans="1:49" s="15" customFormat="1" x14ac:dyDescent="0.2">
      <c r="A69" s="50"/>
      <c r="B69" s="50"/>
      <c r="C69" s="50"/>
      <c r="D69" s="200"/>
      <c r="E69" s="50"/>
      <c r="F69" s="50"/>
      <c r="G69" s="50"/>
      <c r="H69" s="50"/>
      <c r="I69" s="50"/>
      <c r="J69" s="50"/>
      <c r="K69" s="50"/>
      <c r="L69" s="50"/>
      <c r="M69" s="50"/>
      <c r="N69" s="50"/>
      <c r="O69" s="50"/>
      <c r="P69" s="50"/>
      <c r="Q69" s="50"/>
      <c r="R69" s="9"/>
      <c r="S69" s="9"/>
      <c r="T69" s="9"/>
      <c r="U69" s="9"/>
      <c r="AH69" s="62"/>
      <c r="AK69" s="50"/>
      <c r="AL69" s="50"/>
      <c r="AM69" s="50"/>
      <c r="AN69" s="50"/>
      <c r="AO69" s="50"/>
      <c r="AP69" s="50"/>
      <c r="AQ69" s="50"/>
      <c r="AR69" s="50"/>
      <c r="AS69" s="50"/>
      <c r="AT69" s="50"/>
      <c r="AU69" s="50"/>
      <c r="AV69" s="50"/>
      <c r="AW69" s="50"/>
    </row>
    <row r="70" spans="1:49" s="15" customFormat="1" x14ac:dyDescent="0.2">
      <c r="A70" s="50"/>
      <c r="B70" s="50"/>
      <c r="C70" s="50"/>
      <c r="D70" s="200"/>
      <c r="E70" s="50"/>
      <c r="F70" s="50"/>
      <c r="G70" s="50"/>
      <c r="H70" s="50"/>
      <c r="I70" s="50"/>
      <c r="J70" s="50"/>
      <c r="K70" s="50"/>
      <c r="L70" s="50"/>
      <c r="M70" s="50"/>
      <c r="N70" s="50"/>
      <c r="O70" s="50"/>
      <c r="P70" s="50"/>
      <c r="Q70" s="50"/>
      <c r="R70" s="9"/>
      <c r="S70" s="9"/>
      <c r="T70" s="9"/>
      <c r="U70" s="9"/>
      <c r="AH70" s="62"/>
      <c r="AK70" s="50"/>
      <c r="AL70" s="50"/>
      <c r="AM70" s="50"/>
      <c r="AN70" s="50"/>
      <c r="AO70" s="50"/>
      <c r="AP70" s="50"/>
      <c r="AQ70" s="50"/>
      <c r="AR70" s="50"/>
      <c r="AS70" s="50"/>
      <c r="AT70" s="50"/>
      <c r="AU70" s="50"/>
      <c r="AV70" s="50"/>
      <c r="AW70" s="50"/>
    </row>
    <row r="71" spans="1:49" s="15" customFormat="1" x14ac:dyDescent="0.2">
      <c r="A71" s="50"/>
      <c r="B71" s="50"/>
      <c r="C71" s="50"/>
      <c r="D71" s="200"/>
      <c r="E71" s="50"/>
      <c r="F71" s="50"/>
      <c r="G71" s="50"/>
      <c r="H71" s="50"/>
      <c r="I71" s="50"/>
      <c r="J71" s="50"/>
      <c r="K71" s="50"/>
      <c r="L71" s="50"/>
      <c r="M71" s="50"/>
      <c r="N71" s="50"/>
      <c r="O71" s="50"/>
      <c r="P71" s="50"/>
      <c r="Q71" s="50"/>
      <c r="R71" s="9"/>
      <c r="S71" s="9"/>
      <c r="T71" s="9"/>
      <c r="U71" s="9"/>
      <c r="AH71" s="62"/>
      <c r="AK71" s="50"/>
      <c r="AL71" s="50"/>
      <c r="AM71" s="50"/>
      <c r="AN71" s="50"/>
      <c r="AO71" s="50"/>
      <c r="AP71" s="50"/>
      <c r="AQ71" s="50"/>
      <c r="AR71" s="50"/>
      <c r="AS71" s="50"/>
      <c r="AT71" s="50"/>
      <c r="AU71" s="50"/>
      <c r="AV71" s="50"/>
      <c r="AW71" s="50"/>
    </row>
    <row r="72" spans="1:49" x14ac:dyDescent="0.2">
      <c r="D72" s="200"/>
    </row>
  </sheetData>
  <autoFilter ref="B7:AJ22"/>
  <dataConsolidate/>
  <mergeCells count="50">
    <mergeCell ref="B8:C8"/>
    <mergeCell ref="B10:C10"/>
    <mergeCell ref="B13:C13"/>
    <mergeCell ref="B16:C16"/>
    <mergeCell ref="B19:C19"/>
    <mergeCell ref="AI5:AI6"/>
    <mergeCell ref="AJ5:AJ6"/>
    <mergeCell ref="R5:R6"/>
    <mergeCell ref="S5:U5"/>
    <mergeCell ref="V5:W5"/>
    <mergeCell ref="X5:Y5"/>
    <mergeCell ref="Z5:Z6"/>
    <mergeCell ref="AA5:AE5"/>
    <mergeCell ref="N5:N6"/>
    <mergeCell ref="O5:O6"/>
    <mergeCell ref="P5:P6"/>
    <mergeCell ref="AF5:AG5"/>
    <mergeCell ref="AH5:AH6"/>
    <mergeCell ref="C3:AE3"/>
    <mergeCell ref="C4:AE4"/>
    <mergeCell ref="A5:A6"/>
    <mergeCell ref="B5:B6"/>
    <mergeCell ref="C5:C6"/>
    <mergeCell ref="D5:D6"/>
    <mergeCell ref="E5:E6"/>
    <mergeCell ref="Q5:Q6"/>
    <mergeCell ref="F5:F6"/>
    <mergeCell ref="G5:G6"/>
    <mergeCell ref="H5:H6"/>
    <mergeCell ref="I5:I6"/>
    <mergeCell ref="J5:J6"/>
    <mergeCell ref="K5:K6"/>
    <mergeCell ref="L5:L6"/>
    <mergeCell ref="M5:M6"/>
    <mergeCell ref="AA1:AI1"/>
    <mergeCell ref="C23:E23"/>
    <mergeCell ref="C24:E24"/>
    <mergeCell ref="X14:X15"/>
    <mergeCell ref="AI14:AI15"/>
    <mergeCell ref="AG14:AG15"/>
    <mergeCell ref="AE14:AE15"/>
    <mergeCell ref="AC14:AC15"/>
    <mergeCell ref="AA14:AA15"/>
    <mergeCell ref="Y14:Y15"/>
    <mergeCell ref="AH14:AH15"/>
    <mergeCell ref="AF14:AF15"/>
    <mergeCell ref="AD14:AD15"/>
    <mergeCell ref="AB14:AB15"/>
    <mergeCell ref="Z14:Z15"/>
    <mergeCell ref="B2:AE2"/>
  </mergeCells>
  <pageMargins left="0.25" right="0.25" top="0.75" bottom="0.75" header="0.3" footer="0.3"/>
  <pageSetup paperSize="8" scale="52" fitToHeight="0" orientation="landscape" r:id="rId1"/>
  <headerFooter>
    <oddFooter>&amp;L&amp;F&amp;C&amp;P no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AW42"/>
  <sheetViews>
    <sheetView tabSelected="1" view="pageLayout" topLeftCell="B10" zoomScale="70" zoomScaleNormal="80" zoomScalePageLayoutView="70" workbookViewId="0">
      <selection activeCell="C16" sqref="C16"/>
    </sheetView>
  </sheetViews>
  <sheetFormatPr defaultColWidth="9" defaultRowHeight="12.75" x14ac:dyDescent="0.2"/>
  <cols>
    <col min="1" max="1" width="4.625" style="50" hidden="1" customWidth="1"/>
    <col min="2" max="2" width="8" style="50" customWidth="1"/>
    <col min="3" max="3" width="34.875" style="50" customWidth="1"/>
    <col min="4" max="4" width="8.25" style="50" customWidth="1"/>
    <col min="5" max="5" width="7" style="50" customWidth="1"/>
    <col min="6" max="7" width="13.5" style="50" customWidth="1"/>
    <col min="8" max="8" width="15.25" style="50" hidden="1" customWidth="1"/>
    <col min="9" max="9" width="14.875" style="50" hidden="1" customWidth="1"/>
    <col min="10" max="10" width="16.5" style="50" hidden="1" customWidth="1"/>
    <col min="11" max="11" width="8.25" style="50" hidden="1" customWidth="1"/>
    <col min="12" max="12" width="12.625" style="50" hidden="1" customWidth="1"/>
    <col min="13" max="13" width="10.75" style="50" hidden="1" customWidth="1"/>
    <col min="14" max="14" width="8.25" style="50" hidden="1" customWidth="1"/>
    <col min="15" max="15" width="12.5" style="50" hidden="1" customWidth="1"/>
    <col min="16" max="16" width="8.25" style="50" hidden="1" customWidth="1"/>
    <col min="17" max="17" width="11.25" style="50" hidden="1" customWidth="1"/>
    <col min="18" max="19" width="11.25" style="9" hidden="1" customWidth="1"/>
    <col min="20" max="20" width="33.125" style="9" hidden="1" customWidth="1"/>
    <col min="21" max="21" width="21.125" style="9" hidden="1" customWidth="1"/>
    <col min="22" max="23" width="14.125" style="15" hidden="1" customWidth="1"/>
    <col min="24" max="24" width="12.25" style="15" customWidth="1"/>
    <col min="25" max="25" width="14" style="15" customWidth="1"/>
    <col min="26" max="26" width="12.375" style="15" customWidth="1"/>
    <col min="27" max="27" width="12.5" style="15" customWidth="1"/>
    <col min="28" max="28" width="14.375" style="15" customWidth="1"/>
    <col min="29" max="29" width="13.125" style="15" customWidth="1"/>
    <col min="30" max="30" width="13.375" style="15" customWidth="1"/>
    <col min="31" max="31" width="13.875" style="15" customWidth="1"/>
    <col min="32" max="32" width="14.875" style="65" customWidth="1"/>
    <col min="33" max="33" width="13.75" style="15" customWidth="1"/>
    <col min="34" max="34" width="12.75" style="62" customWidth="1"/>
    <col min="35" max="35" width="14.875" style="15" customWidth="1"/>
    <col min="36" max="36" width="15.5" style="15" hidden="1" customWidth="1"/>
    <col min="37" max="16384" width="9" style="50"/>
  </cols>
  <sheetData>
    <row r="1" spans="1:37" ht="33.75" customHeight="1" x14ac:dyDescent="0.25">
      <c r="Y1" s="248" t="s">
        <v>227</v>
      </c>
      <c r="Z1" s="248"/>
      <c r="AA1" s="248"/>
      <c r="AB1" s="248"/>
      <c r="AC1" s="248"/>
      <c r="AD1" s="248"/>
      <c r="AE1" s="248"/>
      <c r="AF1" s="248"/>
      <c r="AG1" s="248"/>
      <c r="AH1" s="248"/>
      <c r="AI1" s="248"/>
      <c r="AJ1" s="50"/>
    </row>
    <row r="2" spans="1:37" ht="16.5" customHeight="1" x14ac:dyDescent="0.2">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63"/>
      <c r="AG2" s="134"/>
      <c r="AH2" s="60"/>
      <c r="AI2" s="134"/>
      <c r="AJ2" s="134"/>
    </row>
    <row r="3" spans="1:37" ht="16.5" customHeight="1" x14ac:dyDescent="0.25">
      <c r="B3" s="134"/>
      <c r="C3" s="269" t="s">
        <v>230</v>
      </c>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63"/>
      <c r="AG3" s="134"/>
      <c r="AH3" s="60"/>
      <c r="AI3" s="134"/>
      <c r="AJ3" s="134"/>
    </row>
    <row r="4" spans="1:37" ht="16.5" thickBot="1" x14ac:dyDescent="0.25">
      <c r="B4" s="130"/>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64"/>
      <c r="AG4" s="128"/>
      <c r="AH4" s="61"/>
      <c r="AI4" s="128"/>
      <c r="AJ4" s="128"/>
    </row>
    <row r="5" spans="1:37" s="6" customFormat="1" ht="50.25" customHeight="1" x14ac:dyDescent="0.2">
      <c r="A5" s="321" t="s">
        <v>122</v>
      </c>
      <c r="B5" s="304" t="s">
        <v>174</v>
      </c>
      <c r="C5" s="304" t="s">
        <v>82</v>
      </c>
      <c r="D5" s="304" t="s">
        <v>169</v>
      </c>
      <c r="E5" s="304" t="s">
        <v>238</v>
      </c>
      <c r="F5" s="306" t="s">
        <v>214</v>
      </c>
      <c r="G5" s="306" t="s">
        <v>173</v>
      </c>
      <c r="H5" s="306" t="s">
        <v>103</v>
      </c>
      <c r="I5" s="306" t="s">
        <v>104</v>
      </c>
      <c r="J5" s="306" t="s">
        <v>105</v>
      </c>
      <c r="K5" s="306" t="s">
        <v>106</v>
      </c>
      <c r="L5" s="306" t="s">
        <v>107</v>
      </c>
      <c r="M5" s="306" t="s">
        <v>108</v>
      </c>
      <c r="N5" s="306" t="s">
        <v>109</v>
      </c>
      <c r="O5" s="306" t="s">
        <v>110</v>
      </c>
      <c r="P5" s="306" t="s">
        <v>111</v>
      </c>
      <c r="Q5" s="306" t="s">
        <v>112</v>
      </c>
      <c r="R5" s="306" t="s">
        <v>113</v>
      </c>
      <c r="S5" s="314" t="s">
        <v>94</v>
      </c>
      <c r="T5" s="314"/>
      <c r="U5" s="314"/>
      <c r="V5" s="309" t="s">
        <v>172</v>
      </c>
      <c r="W5" s="309"/>
      <c r="X5" s="309" t="s">
        <v>163</v>
      </c>
      <c r="Y5" s="309"/>
      <c r="Z5" s="304" t="s">
        <v>204</v>
      </c>
      <c r="AA5" s="323" t="s">
        <v>99</v>
      </c>
      <c r="AB5" s="324"/>
      <c r="AC5" s="324"/>
      <c r="AD5" s="324"/>
      <c r="AE5" s="325"/>
      <c r="AF5" s="308" t="s">
        <v>141</v>
      </c>
      <c r="AG5" s="309"/>
      <c r="AH5" s="310" t="s">
        <v>162</v>
      </c>
      <c r="AI5" s="312" t="s">
        <v>225</v>
      </c>
      <c r="AJ5" s="265" t="s">
        <v>209</v>
      </c>
    </row>
    <row r="6" spans="1:37" s="6" customFormat="1" ht="99" customHeight="1" x14ac:dyDescent="0.2">
      <c r="A6" s="322" t="s">
        <v>122</v>
      </c>
      <c r="B6" s="305"/>
      <c r="C6" s="305"/>
      <c r="D6" s="305"/>
      <c r="E6" s="305"/>
      <c r="F6" s="307"/>
      <c r="G6" s="307"/>
      <c r="H6" s="307"/>
      <c r="I6" s="307"/>
      <c r="J6" s="307"/>
      <c r="K6" s="307"/>
      <c r="L6" s="307"/>
      <c r="M6" s="307"/>
      <c r="N6" s="307"/>
      <c r="O6" s="307"/>
      <c r="P6" s="307"/>
      <c r="Q6" s="307"/>
      <c r="R6" s="307"/>
      <c r="S6" s="229" t="s">
        <v>114</v>
      </c>
      <c r="T6" s="230" t="s">
        <v>95</v>
      </c>
      <c r="U6" s="230" t="s">
        <v>96</v>
      </c>
      <c r="V6" s="231" t="s">
        <v>130</v>
      </c>
      <c r="W6" s="231" t="s">
        <v>92</v>
      </c>
      <c r="X6" s="231" t="s">
        <v>131</v>
      </c>
      <c r="Y6" s="231" t="s">
        <v>92</v>
      </c>
      <c r="Z6" s="305"/>
      <c r="AA6" s="231" t="s">
        <v>164</v>
      </c>
      <c r="AB6" s="231" t="s">
        <v>93</v>
      </c>
      <c r="AC6" s="231" t="s">
        <v>149</v>
      </c>
      <c r="AD6" s="231" t="s">
        <v>251</v>
      </c>
      <c r="AE6" s="231" t="s">
        <v>256</v>
      </c>
      <c r="AF6" s="232" t="s">
        <v>158</v>
      </c>
      <c r="AG6" s="231" t="s">
        <v>159</v>
      </c>
      <c r="AH6" s="311"/>
      <c r="AI6" s="313"/>
      <c r="AJ6" s="265" t="s">
        <v>209</v>
      </c>
    </row>
    <row r="7" spans="1:37" s="6" customFormat="1" ht="20.25" customHeight="1" x14ac:dyDescent="0.2">
      <c r="A7" s="236">
        <v>1</v>
      </c>
      <c r="B7" s="234">
        <v>1</v>
      </c>
      <c r="C7" s="234">
        <v>2</v>
      </c>
      <c r="D7" s="234">
        <v>3</v>
      </c>
      <c r="E7" s="234">
        <v>4</v>
      </c>
      <c r="F7" s="234">
        <v>5</v>
      </c>
      <c r="G7" s="234">
        <v>6</v>
      </c>
      <c r="H7" s="234">
        <v>9</v>
      </c>
      <c r="I7" s="234">
        <v>10</v>
      </c>
      <c r="J7" s="234">
        <v>11</v>
      </c>
      <c r="K7" s="234">
        <v>12</v>
      </c>
      <c r="L7" s="234">
        <v>13</v>
      </c>
      <c r="M7" s="234">
        <v>14</v>
      </c>
      <c r="N7" s="234">
        <v>15</v>
      </c>
      <c r="O7" s="234">
        <v>16</v>
      </c>
      <c r="P7" s="234">
        <v>17</v>
      </c>
      <c r="Q7" s="234">
        <v>18</v>
      </c>
      <c r="R7" s="234">
        <v>19</v>
      </c>
      <c r="S7" s="234">
        <v>9</v>
      </c>
      <c r="T7" s="234">
        <v>10</v>
      </c>
      <c r="U7" s="234">
        <v>11</v>
      </c>
      <c r="V7" s="234">
        <v>12</v>
      </c>
      <c r="W7" s="234">
        <v>13</v>
      </c>
      <c r="X7" s="234">
        <v>7</v>
      </c>
      <c r="Y7" s="234">
        <v>8</v>
      </c>
      <c r="Z7" s="234">
        <v>9</v>
      </c>
      <c r="AA7" s="234">
        <v>10</v>
      </c>
      <c r="AB7" s="234">
        <v>11</v>
      </c>
      <c r="AC7" s="234">
        <v>12</v>
      </c>
      <c r="AD7" s="234">
        <v>13</v>
      </c>
      <c r="AE7" s="234">
        <v>14</v>
      </c>
      <c r="AF7" s="234">
        <v>15</v>
      </c>
      <c r="AG7" s="234">
        <v>16</v>
      </c>
      <c r="AH7" s="234">
        <v>17</v>
      </c>
      <c r="AI7" s="235">
        <v>18</v>
      </c>
      <c r="AJ7" s="139" t="s">
        <v>210</v>
      </c>
    </row>
    <row r="8" spans="1:37" s="6" customFormat="1" ht="15.75" customHeight="1" x14ac:dyDescent="0.2">
      <c r="A8" s="198"/>
      <c r="B8" s="315" t="s">
        <v>239</v>
      </c>
      <c r="C8" s="315"/>
      <c r="D8" s="194"/>
      <c r="E8" s="194"/>
      <c r="F8" s="237">
        <f>SUM(F9:F14)</f>
        <v>310144150</v>
      </c>
      <c r="G8" s="237">
        <f>SUM(G9:G14)</f>
        <v>144908242</v>
      </c>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5"/>
      <c r="AJ8" s="139"/>
    </row>
    <row r="9" spans="1:37" ht="38.25" customHeight="1" x14ac:dyDescent="0.2">
      <c r="A9" s="178">
        <v>98</v>
      </c>
      <c r="B9" s="175" t="s">
        <v>49</v>
      </c>
      <c r="C9" s="30" t="s">
        <v>50</v>
      </c>
      <c r="D9" s="26" t="s">
        <v>48</v>
      </c>
      <c r="E9" s="26" t="s">
        <v>2</v>
      </c>
      <c r="F9" s="41">
        <f t="shared" ref="F9:F13" si="0">G9+L9</f>
        <v>171428571</v>
      </c>
      <c r="G9" s="41">
        <f t="shared" ref="G9:G13" si="1">H9+I9+J9</f>
        <v>60000000</v>
      </c>
      <c r="H9" s="41">
        <v>0</v>
      </c>
      <c r="I9" s="41">
        <v>60000000</v>
      </c>
      <c r="J9" s="41">
        <v>0</v>
      </c>
      <c r="K9" s="43">
        <f t="shared" ref="K9:K13" si="2">G9/F9</f>
        <v>0.35000000087499999</v>
      </c>
      <c r="L9" s="41">
        <f t="shared" ref="L9:L13" si="3">M9+O9+Q9</f>
        <v>111428571</v>
      </c>
      <c r="M9" s="41">
        <v>0</v>
      </c>
      <c r="N9" s="43">
        <v>0</v>
      </c>
      <c r="O9" s="41">
        <v>0</v>
      </c>
      <c r="P9" s="43">
        <f t="shared" ref="P9:P13" si="4">O9/F9</f>
        <v>0</v>
      </c>
      <c r="Q9" s="41">
        <v>111428571</v>
      </c>
      <c r="R9" s="43">
        <f t="shared" ref="R9:R13" si="5">Q9/F9</f>
        <v>0.64999999912499995</v>
      </c>
      <c r="S9" s="14" t="s">
        <v>115</v>
      </c>
      <c r="T9" s="203"/>
      <c r="U9" s="203"/>
      <c r="V9" s="66" t="s">
        <v>61</v>
      </c>
      <c r="W9" s="66" t="s">
        <v>88</v>
      </c>
      <c r="X9" s="66" t="s">
        <v>61</v>
      </c>
      <c r="Y9" s="66" t="s">
        <v>90</v>
      </c>
      <c r="Z9" s="66">
        <v>42356</v>
      </c>
      <c r="AA9" s="66" t="s">
        <v>132</v>
      </c>
      <c r="AB9" s="66" t="s">
        <v>198</v>
      </c>
      <c r="AC9" s="66" t="s">
        <v>152</v>
      </c>
      <c r="AD9" s="36" t="s">
        <v>218</v>
      </c>
      <c r="AE9" s="228" t="s">
        <v>233</v>
      </c>
      <c r="AF9" s="204">
        <v>2</v>
      </c>
      <c r="AG9" s="204" t="s">
        <v>85</v>
      </c>
      <c r="AH9" s="204">
        <v>4</v>
      </c>
      <c r="AI9" s="205" t="s">
        <v>224</v>
      </c>
      <c r="AJ9" s="140">
        <v>42427</v>
      </c>
    </row>
    <row r="10" spans="1:37" s="24" customFormat="1" ht="48" customHeight="1" x14ac:dyDescent="0.2">
      <c r="A10" s="179">
        <v>51</v>
      </c>
      <c r="B10" s="26" t="s">
        <v>53</v>
      </c>
      <c r="C10" s="30" t="s">
        <v>73</v>
      </c>
      <c r="D10" s="26" t="s">
        <v>4</v>
      </c>
      <c r="E10" s="26" t="s">
        <v>2</v>
      </c>
      <c r="F10" s="41">
        <f t="shared" si="0"/>
        <v>30000000</v>
      </c>
      <c r="G10" s="41">
        <f t="shared" si="1"/>
        <v>5000000</v>
      </c>
      <c r="H10" s="41">
        <v>0</v>
      </c>
      <c r="I10" s="41">
        <v>5000000</v>
      </c>
      <c r="J10" s="41">
        <v>0</v>
      </c>
      <c r="K10" s="43">
        <f t="shared" si="2"/>
        <v>0.16666666666666666</v>
      </c>
      <c r="L10" s="41">
        <f t="shared" si="3"/>
        <v>25000000</v>
      </c>
      <c r="M10" s="41">
        <v>3000000</v>
      </c>
      <c r="N10" s="43">
        <f t="shared" ref="N10:N13" si="6">M10/F10</f>
        <v>0.1</v>
      </c>
      <c r="O10" s="41">
        <v>0</v>
      </c>
      <c r="P10" s="43">
        <f t="shared" si="4"/>
        <v>0</v>
      </c>
      <c r="Q10" s="41">
        <v>22000000</v>
      </c>
      <c r="R10" s="43">
        <f t="shared" si="5"/>
        <v>0.73333333333333328</v>
      </c>
      <c r="S10" s="27" t="s">
        <v>116</v>
      </c>
      <c r="T10" s="113"/>
      <c r="U10" s="113"/>
      <c r="V10" s="66" t="s">
        <v>61</v>
      </c>
      <c r="W10" s="66" t="s">
        <v>91</v>
      </c>
      <c r="X10" s="66" t="s">
        <v>252</v>
      </c>
      <c r="Y10" s="66" t="s">
        <v>26</v>
      </c>
      <c r="Z10" s="66" t="s">
        <v>26</v>
      </c>
      <c r="AA10" s="66" t="s">
        <v>157</v>
      </c>
      <c r="AB10" s="66" t="s">
        <v>156</v>
      </c>
      <c r="AC10" s="66" t="s">
        <v>152</v>
      </c>
      <c r="AD10" s="36" t="s">
        <v>218</v>
      </c>
      <c r="AE10" s="36" t="s">
        <v>218</v>
      </c>
      <c r="AF10" s="204">
        <v>0</v>
      </c>
      <c r="AG10" s="204" t="s">
        <v>85</v>
      </c>
      <c r="AH10" s="204">
        <v>1</v>
      </c>
      <c r="AI10" s="205" t="s">
        <v>153</v>
      </c>
      <c r="AJ10" s="140">
        <v>42427</v>
      </c>
    </row>
    <row r="11" spans="1:37" s="24" customFormat="1" ht="35.25" customHeight="1" x14ac:dyDescent="0.2">
      <c r="A11" s="179">
        <v>25</v>
      </c>
      <c r="B11" s="26" t="s">
        <v>69</v>
      </c>
      <c r="C11" s="30" t="s">
        <v>70</v>
      </c>
      <c r="D11" s="26" t="s">
        <v>4</v>
      </c>
      <c r="E11" s="26" t="s">
        <v>2</v>
      </c>
      <c r="F11" s="41">
        <f t="shared" si="0"/>
        <v>30000000</v>
      </c>
      <c r="G11" s="41">
        <f t="shared" si="1"/>
        <v>13000000</v>
      </c>
      <c r="H11" s="41">
        <v>0</v>
      </c>
      <c r="I11" s="41">
        <v>13000000</v>
      </c>
      <c r="J11" s="41">
        <v>0</v>
      </c>
      <c r="K11" s="43">
        <f t="shared" si="2"/>
        <v>0.43333333333333335</v>
      </c>
      <c r="L11" s="41">
        <f t="shared" si="3"/>
        <v>17000000</v>
      </c>
      <c r="M11" s="41">
        <v>0</v>
      </c>
      <c r="N11" s="43">
        <f t="shared" si="6"/>
        <v>0</v>
      </c>
      <c r="O11" s="41">
        <v>0</v>
      </c>
      <c r="P11" s="43">
        <f t="shared" si="4"/>
        <v>0</v>
      </c>
      <c r="Q11" s="41">
        <v>17000000</v>
      </c>
      <c r="R11" s="43">
        <f t="shared" si="5"/>
        <v>0.56666666666666665</v>
      </c>
      <c r="S11" s="27" t="s">
        <v>116</v>
      </c>
      <c r="T11" s="113"/>
      <c r="U11" s="113"/>
      <c r="V11" s="66" t="s">
        <v>61</v>
      </c>
      <c r="W11" s="66" t="s">
        <v>91</v>
      </c>
      <c r="X11" s="66" t="s">
        <v>26</v>
      </c>
      <c r="Y11" s="66" t="s">
        <v>26</v>
      </c>
      <c r="Z11" s="66" t="s">
        <v>26</v>
      </c>
      <c r="AA11" s="66" t="s">
        <v>62</v>
      </c>
      <c r="AB11" s="66" t="s">
        <v>137</v>
      </c>
      <c r="AC11" s="66" t="s">
        <v>152</v>
      </c>
      <c r="AD11" s="36" t="s">
        <v>218</v>
      </c>
      <c r="AE11" s="36" t="s">
        <v>218</v>
      </c>
      <c r="AF11" s="204">
        <v>0</v>
      </c>
      <c r="AG11" s="204" t="s">
        <v>85</v>
      </c>
      <c r="AH11" s="204">
        <v>1</v>
      </c>
      <c r="AI11" s="205" t="s">
        <v>153</v>
      </c>
      <c r="AJ11" s="140">
        <v>42427</v>
      </c>
    </row>
    <row r="12" spans="1:37" ht="51" x14ac:dyDescent="0.2">
      <c r="A12" s="178">
        <v>28</v>
      </c>
      <c r="B12" s="26" t="s">
        <v>54</v>
      </c>
      <c r="C12" s="30" t="s">
        <v>201</v>
      </c>
      <c r="D12" s="26" t="s">
        <v>4</v>
      </c>
      <c r="E12" s="26" t="s">
        <v>2</v>
      </c>
      <c r="F12" s="41">
        <f t="shared" si="0"/>
        <v>35294118</v>
      </c>
      <c r="G12" s="41">
        <f t="shared" si="1"/>
        <v>30000000</v>
      </c>
      <c r="H12" s="41">
        <v>0</v>
      </c>
      <c r="I12" s="41">
        <v>30000000</v>
      </c>
      <c r="J12" s="41">
        <v>0</v>
      </c>
      <c r="K12" s="43">
        <f t="shared" si="2"/>
        <v>0.84999999150000005</v>
      </c>
      <c r="L12" s="41">
        <f t="shared" si="3"/>
        <v>5294118</v>
      </c>
      <c r="M12" s="41">
        <v>0</v>
      </c>
      <c r="N12" s="43">
        <f t="shared" si="6"/>
        <v>0</v>
      </c>
      <c r="O12" s="41">
        <v>0</v>
      </c>
      <c r="P12" s="43">
        <f t="shared" si="4"/>
        <v>0</v>
      </c>
      <c r="Q12" s="41">
        <v>5294118</v>
      </c>
      <c r="R12" s="43">
        <f t="shared" si="5"/>
        <v>0.15000000849999992</v>
      </c>
      <c r="S12" s="14" t="s">
        <v>117</v>
      </c>
      <c r="T12" s="203" t="s">
        <v>65</v>
      </c>
      <c r="U12" s="203" t="s">
        <v>179</v>
      </c>
      <c r="V12" s="66" t="s">
        <v>203</v>
      </c>
      <c r="W12" s="66" t="s">
        <v>91</v>
      </c>
      <c r="X12" s="66" t="s">
        <v>26</v>
      </c>
      <c r="Y12" s="66" t="s">
        <v>26</v>
      </c>
      <c r="Z12" s="66" t="s">
        <v>26</v>
      </c>
      <c r="AA12" s="66" t="s">
        <v>132</v>
      </c>
      <c r="AB12" s="66" t="s">
        <v>136</v>
      </c>
      <c r="AC12" s="66" t="s">
        <v>152</v>
      </c>
      <c r="AD12" s="36" t="s">
        <v>218</v>
      </c>
      <c r="AE12" s="36" t="s">
        <v>218</v>
      </c>
      <c r="AF12" s="204">
        <v>2</v>
      </c>
      <c r="AG12" s="204" t="s">
        <v>85</v>
      </c>
      <c r="AH12" s="204">
        <v>10</v>
      </c>
      <c r="AI12" s="205" t="s">
        <v>197</v>
      </c>
      <c r="AJ12" s="141">
        <v>42427</v>
      </c>
    </row>
    <row r="13" spans="1:37" ht="25.5" x14ac:dyDescent="0.2">
      <c r="A13" s="179">
        <v>43</v>
      </c>
      <c r="B13" s="67" t="s">
        <v>54</v>
      </c>
      <c r="C13" s="69" t="s">
        <v>202</v>
      </c>
      <c r="D13" s="67" t="s">
        <v>4</v>
      </c>
      <c r="E13" s="67" t="s">
        <v>2</v>
      </c>
      <c r="F13" s="56">
        <f t="shared" si="0"/>
        <v>35294118</v>
      </c>
      <c r="G13" s="56">
        <f t="shared" si="1"/>
        <v>30000000</v>
      </c>
      <c r="H13" s="56">
        <v>0</v>
      </c>
      <c r="I13" s="56">
        <v>30000000</v>
      </c>
      <c r="J13" s="41">
        <v>0</v>
      </c>
      <c r="K13" s="43">
        <f t="shared" si="2"/>
        <v>0.84999999150000005</v>
      </c>
      <c r="L13" s="41">
        <f t="shared" si="3"/>
        <v>5294118</v>
      </c>
      <c r="M13" s="41">
        <v>0</v>
      </c>
      <c r="N13" s="43">
        <f t="shared" si="6"/>
        <v>0</v>
      </c>
      <c r="O13" s="41">
        <v>0</v>
      </c>
      <c r="P13" s="43">
        <f t="shared" si="4"/>
        <v>0</v>
      </c>
      <c r="Q13" s="41">
        <v>5294118</v>
      </c>
      <c r="R13" s="43">
        <f t="shared" si="5"/>
        <v>0.15000000849999992</v>
      </c>
      <c r="S13" s="14" t="s">
        <v>117</v>
      </c>
      <c r="T13" s="109"/>
      <c r="U13" s="114"/>
      <c r="V13" s="68" t="s">
        <v>61</v>
      </c>
      <c r="W13" s="96" t="s">
        <v>91</v>
      </c>
      <c r="X13" s="68" t="s">
        <v>26</v>
      </c>
      <c r="Y13" s="68" t="s">
        <v>26</v>
      </c>
      <c r="Z13" s="68" t="s">
        <v>26</v>
      </c>
      <c r="AA13" s="68" t="s">
        <v>132</v>
      </c>
      <c r="AB13" s="68" t="s">
        <v>136</v>
      </c>
      <c r="AC13" s="66" t="s">
        <v>152</v>
      </c>
      <c r="AD13" s="36" t="s">
        <v>218</v>
      </c>
      <c r="AE13" s="36" t="s">
        <v>218</v>
      </c>
      <c r="AF13" s="51">
        <v>2</v>
      </c>
      <c r="AG13" s="51" t="s">
        <v>85</v>
      </c>
      <c r="AH13" s="51">
        <v>10</v>
      </c>
      <c r="AI13" s="176" t="s">
        <v>197</v>
      </c>
      <c r="AJ13" s="141">
        <v>42427</v>
      </c>
    </row>
    <row r="14" spans="1:37" ht="35.25" customHeight="1" x14ac:dyDescent="0.2">
      <c r="A14" s="178">
        <v>104</v>
      </c>
      <c r="B14" s="68" t="s">
        <v>143</v>
      </c>
      <c r="C14" s="69" t="s">
        <v>144</v>
      </c>
      <c r="D14" s="67" t="s">
        <v>4</v>
      </c>
      <c r="E14" s="67" t="s">
        <v>2</v>
      </c>
      <c r="F14" s="41">
        <f>G14+L14</f>
        <v>8127343</v>
      </c>
      <c r="G14" s="41">
        <f>H14+I14+J14</f>
        <v>6908242</v>
      </c>
      <c r="H14" s="173">
        <v>0</v>
      </c>
      <c r="I14" s="173">
        <v>6908242</v>
      </c>
      <c r="J14" s="173">
        <v>0</v>
      </c>
      <c r="K14" s="174">
        <v>0.85</v>
      </c>
      <c r="L14" s="56">
        <f>M14+O14+Q14</f>
        <v>1219101</v>
      </c>
      <c r="M14" s="173">
        <v>0</v>
      </c>
      <c r="N14" s="57">
        <f>M14/F14</f>
        <v>0</v>
      </c>
      <c r="O14" s="173">
        <v>0</v>
      </c>
      <c r="P14" s="57">
        <f>O14/F14</f>
        <v>0</v>
      </c>
      <c r="Q14" s="173">
        <v>1219101</v>
      </c>
      <c r="R14" s="57">
        <f>Q14/F14</f>
        <v>0.14999994463135122</v>
      </c>
      <c r="S14" s="14" t="s">
        <v>150</v>
      </c>
      <c r="T14" s="109"/>
      <c r="U14" s="114"/>
      <c r="V14" s="68" t="s">
        <v>135</v>
      </c>
      <c r="W14" s="96" t="s">
        <v>145</v>
      </c>
      <c r="X14" s="68" t="s">
        <v>135</v>
      </c>
      <c r="Y14" s="68" t="s">
        <v>145</v>
      </c>
      <c r="Z14" s="68">
        <v>42459</v>
      </c>
      <c r="AA14" s="68" t="s">
        <v>132</v>
      </c>
      <c r="AB14" s="68" t="s">
        <v>199</v>
      </c>
      <c r="AC14" s="68" t="s">
        <v>142</v>
      </c>
      <c r="AD14" s="36" t="s">
        <v>218</v>
      </c>
      <c r="AE14" s="36" t="s">
        <v>218</v>
      </c>
      <c r="AF14" s="51">
        <v>3</v>
      </c>
      <c r="AG14" s="51" t="s">
        <v>85</v>
      </c>
      <c r="AH14" s="51">
        <v>4</v>
      </c>
      <c r="AI14" s="176" t="s">
        <v>148</v>
      </c>
      <c r="AJ14" s="141">
        <v>42427</v>
      </c>
    </row>
    <row r="15" spans="1:37" ht="15.75" customHeight="1" x14ac:dyDescent="0.2">
      <c r="A15" s="178"/>
      <c r="B15" s="326" t="s">
        <v>243</v>
      </c>
      <c r="C15" s="326"/>
      <c r="D15" s="196"/>
      <c r="E15" s="196"/>
      <c r="F15" s="238">
        <f>SUM(F16:F17)</f>
        <v>213412521</v>
      </c>
      <c r="G15" s="238">
        <f>SUM(G16:G17)</f>
        <v>181400643</v>
      </c>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7"/>
      <c r="AJ15" s="141"/>
    </row>
    <row r="16" spans="1:37" s="24" customFormat="1" ht="36.75" customHeight="1" x14ac:dyDescent="0.2">
      <c r="A16" s="179">
        <v>13</v>
      </c>
      <c r="B16" s="175" t="s">
        <v>15</v>
      </c>
      <c r="C16" s="33" t="s">
        <v>38</v>
      </c>
      <c r="D16" s="27" t="s">
        <v>4</v>
      </c>
      <c r="E16" s="27" t="s">
        <v>1</v>
      </c>
      <c r="F16" s="41">
        <f>G16+L16</f>
        <v>87191324</v>
      </c>
      <c r="G16" s="41">
        <f>H16+I16+J16</f>
        <v>74112625</v>
      </c>
      <c r="H16" s="45">
        <v>74112625</v>
      </c>
      <c r="I16" s="45">
        <v>0</v>
      </c>
      <c r="J16" s="45">
        <v>0</v>
      </c>
      <c r="K16" s="43">
        <f>G16/F16</f>
        <v>0.84999999541238758</v>
      </c>
      <c r="L16" s="41">
        <f>M16+O16+Q16</f>
        <v>13078699</v>
      </c>
      <c r="M16" s="45">
        <v>0</v>
      </c>
      <c r="N16" s="43">
        <f>M16/F16</f>
        <v>0</v>
      </c>
      <c r="O16" s="45">
        <v>0</v>
      </c>
      <c r="P16" s="43">
        <f>O16/F16</f>
        <v>0</v>
      </c>
      <c r="Q16" s="45">
        <v>13078699</v>
      </c>
      <c r="R16" s="43">
        <f>Q16/F16</f>
        <v>0.15000000458761242</v>
      </c>
      <c r="S16" s="11" t="s">
        <v>119</v>
      </c>
      <c r="T16" s="113" t="s">
        <v>64</v>
      </c>
      <c r="U16" s="206" t="s">
        <v>98</v>
      </c>
      <c r="V16" s="66" t="s">
        <v>63</v>
      </c>
      <c r="W16" s="66" t="s">
        <v>89</v>
      </c>
      <c r="X16" s="28" t="s">
        <v>63</v>
      </c>
      <c r="Y16" s="66" t="s">
        <v>89</v>
      </c>
      <c r="Z16" s="28" t="s">
        <v>207</v>
      </c>
      <c r="AA16" s="28" t="s">
        <v>134</v>
      </c>
      <c r="AB16" s="66" t="s">
        <v>198</v>
      </c>
      <c r="AC16" s="28" t="s">
        <v>152</v>
      </c>
      <c r="AD16" s="36" t="s">
        <v>218</v>
      </c>
      <c r="AE16" s="228" t="s">
        <v>255</v>
      </c>
      <c r="AF16" s="204">
        <v>2</v>
      </c>
      <c r="AG16" s="204" t="s">
        <v>85</v>
      </c>
      <c r="AH16" s="204">
        <v>4</v>
      </c>
      <c r="AI16" s="205" t="s">
        <v>154</v>
      </c>
      <c r="AJ16" s="141">
        <v>42582</v>
      </c>
      <c r="AK16" s="50"/>
    </row>
    <row r="17" spans="1:49" s="24" customFormat="1" ht="36.75" customHeight="1" x14ac:dyDescent="0.2">
      <c r="A17" s="179">
        <v>21</v>
      </c>
      <c r="B17" s="26" t="s">
        <v>55</v>
      </c>
      <c r="C17" s="30" t="s">
        <v>72</v>
      </c>
      <c r="D17" s="27" t="s">
        <v>4</v>
      </c>
      <c r="E17" s="27" t="s">
        <v>1</v>
      </c>
      <c r="F17" s="41">
        <f>G17+L17</f>
        <v>126221197</v>
      </c>
      <c r="G17" s="41">
        <f>H17+I17+J17</f>
        <v>107288018</v>
      </c>
      <c r="H17" s="45">
        <v>107288018</v>
      </c>
      <c r="I17" s="45">
        <v>0</v>
      </c>
      <c r="J17" s="45">
        <v>0</v>
      </c>
      <c r="K17" s="43">
        <f>G17/F17</f>
        <v>0.85000000435742973</v>
      </c>
      <c r="L17" s="41">
        <f>M17+O17+Q17</f>
        <v>18933179</v>
      </c>
      <c r="M17" s="45">
        <v>0</v>
      </c>
      <c r="N17" s="43">
        <f>M17/F17</f>
        <v>0</v>
      </c>
      <c r="O17" s="45">
        <v>0</v>
      </c>
      <c r="P17" s="43">
        <f>O17/F17</f>
        <v>0</v>
      </c>
      <c r="Q17" s="45">
        <v>18933179</v>
      </c>
      <c r="R17" s="43">
        <f>Q17/F17</f>
        <v>0.14999999564257024</v>
      </c>
      <c r="S17" s="11" t="s">
        <v>119</v>
      </c>
      <c r="T17" s="113"/>
      <c r="U17" s="113"/>
      <c r="V17" s="66" t="s">
        <v>62</v>
      </c>
      <c r="W17" s="66" t="s">
        <v>89</v>
      </c>
      <c r="X17" s="66" t="s">
        <v>62</v>
      </c>
      <c r="Y17" s="66" t="s">
        <v>89</v>
      </c>
      <c r="Z17" s="66">
        <v>42485</v>
      </c>
      <c r="AA17" s="66" t="s">
        <v>134</v>
      </c>
      <c r="AB17" s="66" t="s">
        <v>199</v>
      </c>
      <c r="AC17" s="66" t="s">
        <v>152</v>
      </c>
      <c r="AD17" s="36" t="s">
        <v>218</v>
      </c>
      <c r="AE17" s="36" t="s">
        <v>218</v>
      </c>
      <c r="AF17" s="204">
        <v>2</v>
      </c>
      <c r="AG17" s="204" t="s">
        <v>86</v>
      </c>
      <c r="AH17" s="204">
        <v>4</v>
      </c>
      <c r="AI17" s="205" t="s">
        <v>154</v>
      </c>
      <c r="AJ17" s="141">
        <v>42521</v>
      </c>
    </row>
    <row r="18" spans="1:49" s="24" customFormat="1" ht="15.75" customHeight="1" x14ac:dyDescent="0.2">
      <c r="A18" s="180"/>
      <c r="B18" s="316" t="s">
        <v>247</v>
      </c>
      <c r="C18" s="316"/>
      <c r="D18" s="196"/>
      <c r="E18" s="196"/>
      <c r="F18" s="238">
        <f>SUM(F19:F21)</f>
        <v>207828798</v>
      </c>
      <c r="G18" s="238">
        <f>SUM(G19:G21)</f>
        <v>176654477</v>
      </c>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7"/>
      <c r="AJ18" s="172"/>
    </row>
    <row r="19" spans="1:49" ht="51" x14ac:dyDescent="0.2">
      <c r="A19" s="179">
        <v>23</v>
      </c>
      <c r="B19" s="175" t="s">
        <v>17</v>
      </c>
      <c r="C19" s="33" t="s">
        <v>43</v>
      </c>
      <c r="D19" s="27" t="s">
        <v>4</v>
      </c>
      <c r="E19" s="27" t="s">
        <v>3</v>
      </c>
      <c r="F19" s="41">
        <f>G19+L19</f>
        <v>21937153</v>
      </c>
      <c r="G19" s="41">
        <f>H19+I19+J19</f>
        <v>18646580</v>
      </c>
      <c r="H19" s="45">
        <v>0</v>
      </c>
      <c r="I19" s="45">
        <v>0</v>
      </c>
      <c r="J19" s="45">
        <v>18646580</v>
      </c>
      <c r="K19" s="43">
        <f>G19/F19</f>
        <v>0.84999999772076162</v>
      </c>
      <c r="L19" s="41">
        <f>M19+O19+Q19</f>
        <v>3290573</v>
      </c>
      <c r="M19" s="45">
        <v>3290573</v>
      </c>
      <c r="N19" s="43">
        <f>M19/F19</f>
        <v>0.15000000227923832</v>
      </c>
      <c r="O19" s="45">
        <v>0</v>
      </c>
      <c r="P19" s="43">
        <f>O19/F19</f>
        <v>0</v>
      </c>
      <c r="Q19" s="45">
        <v>0</v>
      </c>
      <c r="R19" s="43">
        <f>Q19/F19</f>
        <v>0</v>
      </c>
      <c r="S19" s="207" t="s">
        <v>46</v>
      </c>
      <c r="T19" s="207" t="s">
        <v>190</v>
      </c>
      <c r="U19" s="207" t="s">
        <v>46</v>
      </c>
      <c r="V19" s="66" t="s">
        <v>132</v>
      </c>
      <c r="W19" s="66" t="s">
        <v>86</v>
      </c>
      <c r="X19" s="66" t="s">
        <v>132</v>
      </c>
      <c r="Y19" s="66" t="s">
        <v>223</v>
      </c>
      <c r="Z19" s="66"/>
      <c r="AA19" s="66" t="s">
        <v>134</v>
      </c>
      <c r="AB19" s="66" t="s">
        <v>198</v>
      </c>
      <c r="AC19" s="66" t="s">
        <v>152</v>
      </c>
      <c r="AD19" s="36" t="s">
        <v>218</v>
      </c>
      <c r="AE19" s="36" t="s">
        <v>218</v>
      </c>
      <c r="AF19" s="204">
        <v>2</v>
      </c>
      <c r="AG19" s="204" t="s">
        <v>85</v>
      </c>
      <c r="AH19" s="204">
        <v>4</v>
      </c>
      <c r="AI19" s="205" t="s">
        <v>153</v>
      </c>
      <c r="AJ19" s="140">
        <v>42521</v>
      </c>
      <c r="AK19" s="24"/>
    </row>
    <row r="20" spans="1:49" s="24" customFormat="1" ht="44.25" customHeight="1" x14ac:dyDescent="0.2">
      <c r="A20" s="181">
        <v>26</v>
      </c>
      <c r="B20" s="175" t="s">
        <v>40</v>
      </c>
      <c r="C20" s="33" t="s">
        <v>165</v>
      </c>
      <c r="D20" s="27" t="s">
        <v>4</v>
      </c>
      <c r="E20" s="27" t="s">
        <v>3</v>
      </c>
      <c r="F20" s="41">
        <f>G20+L20</f>
        <v>23080688</v>
      </c>
      <c r="G20" s="41">
        <f>H20+I20+J20</f>
        <v>19618584</v>
      </c>
      <c r="H20" s="45">
        <v>0</v>
      </c>
      <c r="I20" s="45">
        <v>0</v>
      </c>
      <c r="J20" s="45">
        <v>19618584</v>
      </c>
      <c r="K20" s="57">
        <f>G20/F20</f>
        <v>0.84999996533898814</v>
      </c>
      <c r="L20" s="56">
        <f>M20+O20+Q20</f>
        <v>3462104</v>
      </c>
      <c r="M20" s="45">
        <v>3462104</v>
      </c>
      <c r="N20" s="57">
        <f>M20/F20</f>
        <v>0.15000003466101183</v>
      </c>
      <c r="O20" s="45">
        <v>0</v>
      </c>
      <c r="P20" s="57">
        <f>O20/F20</f>
        <v>0</v>
      </c>
      <c r="Q20" s="45">
        <v>0</v>
      </c>
      <c r="R20" s="57">
        <f>Q20/F20</f>
        <v>0</v>
      </c>
      <c r="S20" s="29" t="s">
        <v>118</v>
      </c>
      <c r="T20" s="29" t="s">
        <v>183</v>
      </c>
      <c r="U20" s="93" t="s">
        <v>194</v>
      </c>
      <c r="V20" s="68" t="s">
        <v>166</v>
      </c>
      <c r="W20" s="96" t="s">
        <v>200</v>
      </c>
      <c r="X20" s="68" t="s">
        <v>166</v>
      </c>
      <c r="Y20" s="68" t="s">
        <v>200</v>
      </c>
      <c r="Z20" s="68"/>
      <c r="AA20" s="68" t="s">
        <v>166</v>
      </c>
      <c r="AB20" s="68" t="s">
        <v>199</v>
      </c>
      <c r="AC20" s="68" t="s">
        <v>153</v>
      </c>
      <c r="AD20" s="36" t="s">
        <v>218</v>
      </c>
      <c r="AE20" s="36" t="s">
        <v>218</v>
      </c>
      <c r="AF20" s="51">
        <v>2</v>
      </c>
      <c r="AG20" s="51" t="s">
        <v>85</v>
      </c>
      <c r="AH20" s="51">
        <v>4</v>
      </c>
      <c r="AI20" s="176" t="s">
        <v>148</v>
      </c>
    </row>
    <row r="21" spans="1:49" ht="76.5" x14ac:dyDescent="0.2">
      <c r="A21" s="179">
        <v>127</v>
      </c>
      <c r="B21" s="175" t="s">
        <v>215</v>
      </c>
      <c r="C21" s="33" t="s">
        <v>146</v>
      </c>
      <c r="D21" s="27" t="s">
        <v>4</v>
      </c>
      <c r="E21" s="27" t="s">
        <v>2</v>
      </c>
      <c r="F21" s="41">
        <v>162810957</v>
      </c>
      <c r="G21" s="41">
        <v>138389313</v>
      </c>
      <c r="H21" s="41">
        <v>0</v>
      </c>
      <c r="I21" s="41">
        <v>138389313</v>
      </c>
      <c r="J21" s="41">
        <v>0</v>
      </c>
      <c r="K21" s="57">
        <f>G21/F21</f>
        <v>0.84999999723605824</v>
      </c>
      <c r="L21" s="41">
        <v>24421644</v>
      </c>
      <c r="M21" s="41">
        <v>0</v>
      </c>
      <c r="N21" s="57">
        <f>M21/F21</f>
        <v>0</v>
      </c>
      <c r="O21" s="41">
        <v>24421644</v>
      </c>
      <c r="P21" s="57">
        <f>O21/F21</f>
        <v>0.15000000276394174</v>
      </c>
      <c r="Q21" s="41">
        <v>0</v>
      </c>
      <c r="R21" s="57">
        <f>Q21/F21</f>
        <v>0</v>
      </c>
      <c r="S21" s="72" t="s">
        <v>120</v>
      </c>
      <c r="T21" s="124" t="s">
        <v>81</v>
      </c>
      <c r="U21" s="94" t="s">
        <v>182</v>
      </c>
      <c r="V21" s="73" t="s">
        <v>67</v>
      </c>
      <c r="W21" s="96" t="s">
        <v>129</v>
      </c>
      <c r="X21" s="73" t="s">
        <v>60</v>
      </c>
      <c r="Y21" s="73" t="s">
        <v>217</v>
      </c>
      <c r="Z21" s="73"/>
      <c r="AA21" s="73" t="s">
        <v>134</v>
      </c>
      <c r="AB21" s="73" t="s">
        <v>216</v>
      </c>
      <c r="AC21" s="73" t="s">
        <v>153</v>
      </c>
      <c r="AD21" s="227" t="s">
        <v>218</v>
      </c>
      <c r="AE21" s="228" t="s">
        <v>255</v>
      </c>
      <c r="AF21" s="52">
        <v>2</v>
      </c>
      <c r="AG21" s="52" t="s">
        <v>85</v>
      </c>
      <c r="AH21" s="52">
        <v>4</v>
      </c>
      <c r="AI21" s="177" t="s">
        <v>188</v>
      </c>
    </row>
    <row r="22" spans="1:49" ht="15.75" customHeight="1" x14ac:dyDescent="0.2">
      <c r="A22" s="179"/>
      <c r="B22" s="317" t="s">
        <v>248</v>
      </c>
      <c r="C22" s="317"/>
      <c r="D22" s="196"/>
      <c r="E22" s="196"/>
      <c r="F22" s="238">
        <f>SUM(F23)</f>
        <v>5175000</v>
      </c>
      <c r="G22" s="238">
        <f>SUM(G23)</f>
        <v>4398750</v>
      </c>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7"/>
    </row>
    <row r="23" spans="1:49" s="24" customFormat="1" ht="51" customHeight="1" x14ac:dyDescent="0.2">
      <c r="A23" s="178">
        <v>82</v>
      </c>
      <c r="B23" s="175" t="s">
        <v>39</v>
      </c>
      <c r="C23" s="33" t="s">
        <v>45</v>
      </c>
      <c r="D23" s="27" t="s">
        <v>4</v>
      </c>
      <c r="E23" s="27" t="s">
        <v>3</v>
      </c>
      <c r="F23" s="41">
        <f>G23+L23</f>
        <v>5175000</v>
      </c>
      <c r="G23" s="41">
        <f>H23+I23+J23</f>
        <v>4398750</v>
      </c>
      <c r="H23" s="45">
        <v>0</v>
      </c>
      <c r="I23" s="45">
        <v>0</v>
      </c>
      <c r="J23" s="45">
        <v>4398750</v>
      </c>
      <c r="K23" s="43">
        <f>G23/F23</f>
        <v>0.85</v>
      </c>
      <c r="L23" s="41">
        <f>M23+O23+Q23</f>
        <v>776250</v>
      </c>
      <c r="M23" s="45">
        <v>776250</v>
      </c>
      <c r="N23" s="43">
        <f>M23/F23</f>
        <v>0.15</v>
      </c>
      <c r="O23" s="45">
        <v>0</v>
      </c>
      <c r="P23" s="43">
        <f>O23/F23</f>
        <v>0</v>
      </c>
      <c r="Q23" s="45">
        <v>0</v>
      </c>
      <c r="R23" s="43">
        <f>Q23/F23</f>
        <v>0</v>
      </c>
      <c r="S23" s="11" t="s">
        <v>121</v>
      </c>
      <c r="T23" s="206" t="s">
        <v>68</v>
      </c>
      <c r="U23" s="206" t="s">
        <v>186</v>
      </c>
      <c r="V23" s="208" t="s">
        <v>155</v>
      </c>
      <c r="W23" s="66" t="s">
        <v>200</v>
      </c>
      <c r="X23" s="208" t="s">
        <v>134</v>
      </c>
      <c r="Y23" s="208" t="s">
        <v>200</v>
      </c>
      <c r="Z23" s="208"/>
      <c r="AA23" s="208" t="s">
        <v>155</v>
      </c>
      <c r="AB23" s="208" t="s">
        <v>199</v>
      </c>
      <c r="AC23" s="208" t="s">
        <v>167</v>
      </c>
      <c r="AD23" s="226" t="s">
        <v>218</v>
      </c>
      <c r="AE23" s="226" t="s">
        <v>218</v>
      </c>
      <c r="AF23" s="204">
        <v>2</v>
      </c>
      <c r="AG23" s="204" t="s">
        <v>85</v>
      </c>
      <c r="AH23" s="204">
        <v>4</v>
      </c>
      <c r="AI23" s="205" t="s">
        <v>151</v>
      </c>
    </row>
    <row r="24" spans="1:49" s="24" customFormat="1" ht="15.75" customHeight="1" x14ac:dyDescent="0.2">
      <c r="A24" s="187"/>
      <c r="B24" s="317" t="s">
        <v>249</v>
      </c>
      <c r="C24" s="317"/>
      <c r="D24" s="196"/>
      <c r="E24" s="196"/>
      <c r="F24" s="238">
        <f>SUM(F25)</f>
        <v>318054</v>
      </c>
      <c r="G24" s="238">
        <f>SUM(G25)</f>
        <v>270346</v>
      </c>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7"/>
    </row>
    <row r="25" spans="1:49" ht="57.75" customHeight="1" thickBot="1" x14ac:dyDescent="0.25">
      <c r="A25" s="182">
        <v>113</v>
      </c>
      <c r="B25" s="209" t="s">
        <v>47</v>
      </c>
      <c r="C25" s="210" t="s">
        <v>78</v>
      </c>
      <c r="D25" s="211" t="s">
        <v>4</v>
      </c>
      <c r="E25" s="211" t="s">
        <v>3</v>
      </c>
      <c r="F25" s="157">
        <f>G25+L25</f>
        <v>318054</v>
      </c>
      <c r="G25" s="157">
        <f>H25+I25+J25</f>
        <v>270346</v>
      </c>
      <c r="H25" s="212">
        <v>0</v>
      </c>
      <c r="I25" s="212">
        <v>0</v>
      </c>
      <c r="J25" s="212">
        <v>270346</v>
      </c>
      <c r="K25" s="213">
        <f>G25/F25</f>
        <v>0.85000031441201807</v>
      </c>
      <c r="L25" s="157">
        <f>M25+O25+Q25</f>
        <v>47708</v>
      </c>
      <c r="M25" s="212">
        <v>47708</v>
      </c>
      <c r="N25" s="213">
        <f>M25/F25</f>
        <v>0.14999968558798191</v>
      </c>
      <c r="O25" s="212">
        <v>0</v>
      </c>
      <c r="P25" s="213">
        <f>O25/F25</f>
        <v>0</v>
      </c>
      <c r="Q25" s="212">
        <v>0</v>
      </c>
      <c r="R25" s="213">
        <f>Q25/F25</f>
        <v>0</v>
      </c>
      <c r="S25" s="214" t="s">
        <v>46</v>
      </c>
      <c r="T25" s="214" t="s">
        <v>46</v>
      </c>
      <c r="U25" s="214" t="s">
        <v>46</v>
      </c>
      <c r="V25" s="215" t="s">
        <v>132</v>
      </c>
      <c r="W25" s="215" t="s">
        <v>200</v>
      </c>
      <c r="X25" s="215" t="s">
        <v>132</v>
      </c>
      <c r="Y25" s="215" t="s">
        <v>200</v>
      </c>
      <c r="Z25" s="215"/>
      <c r="AA25" s="215" t="s">
        <v>134</v>
      </c>
      <c r="AB25" s="215" t="s">
        <v>199</v>
      </c>
      <c r="AC25" s="215" t="s">
        <v>152</v>
      </c>
      <c r="AD25" s="199" t="s">
        <v>218</v>
      </c>
      <c r="AE25" s="199" t="s">
        <v>218</v>
      </c>
      <c r="AF25" s="216">
        <v>2</v>
      </c>
      <c r="AG25" s="216" t="s">
        <v>85</v>
      </c>
      <c r="AH25" s="216">
        <v>4</v>
      </c>
      <c r="AI25" s="217" t="s">
        <v>152</v>
      </c>
    </row>
    <row r="26" spans="1:49" s="85" customFormat="1" ht="14.25" customHeight="1" x14ac:dyDescent="0.2">
      <c r="A26" s="75"/>
      <c r="B26" s="76"/>
      <c r="C26" s="319" t="s">
        <v>11</v>
      </c>
      <c r="D26" s="319"/>
      <c r="E26" s="319"/>
      <c r="F26" s="242">
        <f>F24+F22+F18+F15+F8</f>
        <v>736878523</v>
      </c>
      <c r="G26" s="242">
        <f>G24+G22+G18+G15+G8</f>
        <v>507632458</v>
      </c>
      <c r="H26" s="80"/>
      <c r="I26" s="80"/>
      <c r="J26" s="80"/>
      <c r="K26" s="80"/>
      <c r="L26" s="80"/>
      <c r="M26" s="80"/>
      <c r="N26" s="80"/>
      <c r="O26" s="80"/>
      <c r="P26" s="80"/>
      <c r="Q26" s="80"/>
      <c r="R26" s="81"/>
      <c r="S26" s="78"/>
      <c r="T26" s="78"/>
      <c r="U26" s="78"/>
      <c r="V26" s="78"/>
      <c r="W26" s="39"/>
      <c r="X26" s="78"/>
      <c r="Y26" s="39"/>
      <c r="Z26" s="39"/>
      <c r="AA26" s="78"/>
      <c r="AB26" s="39"/>
      <c r="AC26" s="78"/>
      <c r="AD26" s="78"/>
      <c r="AE26" s="39"/>
      <c r="AF26" s="82"/>
      <c r="AG26" s="78"/>
      <c r="AH26" s="83"/>
      <c r="AI26" s="78"/>
      <c r="AJ26" s="78"/>
    </row>
    <row r="27" spans="1:49" s="85" customFormat="1" ht="31.5" customHeight="1" x14ac:dyDescent="0.2">
      <c r="A27" s="75"/>
      <c r="B27" s="76"/>
      <c r="C27" s="320" t="s">
        <v>258</v>
      </c>
      <c r="D27" s="320"/>
      <c r="E27" s="320"/>
      <c r="F27" s="56">
        <f>F21+F16+F9</f>
        <v>421430852</v>
      </c>
      <c r="G27" s="56">
        <f>G21+G16+G9</f>
        <v>272501938</v>
      </c>
      <c r="H27" s="80"/>
      <c r="I27" s="80"/>
      <c r="J27" s="80"/>
      <c r="K27" s="80"/>
      <c r="L27" s="80"/>
      <c r="M27" s="80"/>
      <c r="N27" s="80"/>
      <c r="O27" s="80"/>
      <c r="P27" s="80"/>
      <c r="Q27" s="80"/>
      <c r="R27" s="81"/>
      <c r="S27" s="78"/>
      <c r="T27" s="78"/>
      <c r="U27" s="78"/>
      <c r="V27" s="78"/>
      <c r="W27" s="39"/>
      <c r="X27" s="78"/>
      <c r="Y27" s="39"/>
      <c r="Z27" s="39"/>
      <c r="AA27" s="78"/>
      <c r="AB27" s="39"/>
      <c r="AC27" s="78"/>
      <c r="AD27" s="78"/>
      <c r="AE27" s="39"/>
      <c r="AF27" s="82"/>
      <c r="AG27" s="78"/>
      <c r="AH27" s="83"/>
      <c r="AI27" s="78"/>
      <c r="AJ27" s="78"/>
    </row>
    <row r="28" spans="1:49" s="85" customFormat="1" ht="14.25" customHeight="1" x14ac:dyDescent="0.2">
      <c r="A28" s="75"/>
      <c r="B28" s="76"/>
      <c r="C28" s="77"/>
      <c r="D28" s="78"/>
      <c r="E28" s="78"/>
      <c r="F28" s="80"/>
      <c r="G28" s="239"/>
      <c r="H28" s="80"/>
      <c r="I28" s="80"/>
      <c r="J28" s="80"/>
      <c r="K28" s="80"/>
      <c r="L28" s="80"/>
      <c r="M28" s="80"/>
      <c r="N28" s="80"/>
      <c r="O28" s="80"/>
      <c r="P28" s="80"/>
      <c r="Q28" s="80"/>
      <c r="R28" s="81"/>
      <c r="S28" s="78"/>
      <c r="T28" s="78"/>
      <c r="U28" s="78"/>
      <c r="V28" s="78"/>
      <c r="W28" s="39"/>
      <c r="X28" s="78"/>
      <c r="Y28" s="39"/>
      <c r="Z28" s="39"/>
      <c r="AA28" s="78"/>
      <c r="AB28" s="39"/>
      <c r="AC28" s="78"/>
      <c r="AD28" s="78"/>
      <c r="AE28" s="39"/>
      <c r="AF28" s="82"/>
      <c r="AG28" s="78"/>
      <c r="AH28" s="83"/>
      <c r="AI28" s="78"/>
      <c r="AJ28" s="78"/>
    </row>
    <row r="29" spans="1:49" s="85" customFormat="1" ht="14.25" customHeight="1" x14ac:dyDescent="0.2">
      <c r="A29" s="75"/>
      <c r="B29" s="76"/>
      <c r="C29" s="77"/>
      <c r="D29" s="78"/>
      <c r="E29" s="78"/>
      <c r="F29" s="80"/>
      <c r="G29" s="80"/>
      <c r="H29" s="80"/>
      <c r="I29" s="80"/>
      <c r="J29" s="80"/>
      <c r="K29" s="80"/>
      <c r="L29" s="80"/>
      <c r="M29" s="80"/>
      <c r="N29" s="80"/>
      <c r="O29" s="80"/>
      <c r="P29" s="80"/>
      <c r="Q29" s="80"/>
      <c r="R29" s="81"/>
      <c r="S29" s="78"/>
      <c r="T29" s="78"/>
      <c r="U29" s="78"/>
      <c r="V29" s="78"/>
      <c r="W29" s="39"/>
      <c r="X29" s="78"/>
      <c r="Y29" s="39"/>
      <c r="Z29" s="39"/>
      <c r="AA29" s="78"/>
      <c r="AB29" s="39"/>
      <c r="AC29" s="78"/>
      <c r="AD29" s="78"/>
      <c r="AE29" s="39"/>
      <c r="AF29" s="82"/>
      <c r="AG29" s="78"/>
      <c r="AH29" s="83"/>
      <c r="AI29" s="78"/>
      <c r="AJ29" s="78"/>
    </row>
    <row r="30" spans="1:49" s="15" customFormat="1" x14ac:dyDescent="0.2">
      <c r="A30" s="50"/>
      <c r="B30" s="86" t="s">
        <v>176</v>
      </c>
      <c r="C30" s="86"/>
      <c r="D30" s="50"/>
      <c r="E30" s="50"/>
      <c r="F30" s="50"/>
      <c r="G30" s="50"/>
      <c r="H30" s="50"/>
      <c r="I30" s="50"/>
      <c r="J30" s="50"/>
      <c r="K30" s="50"/>
      <c r="L30" s="50"/>
      <c r="M30" s="50"/>
      <c r="N30" s="50"/>
      <c r="O30" s="50"/>
      <c r="P30" s="50"/>
      <c r="Q30" s="50"/>
      <c r="R30" s="50"/>
      <c r="S30" s="50"/>
      <c r="T30" s="50"/>
      <c r="U30" s="9"/>
      <c r="AF30" s="65"/>
      <c r="AH30" s="62"/>
      <c r="AK30" s="50"/>
      <c r="AL30" s="50"/>
      <c r="AM30" s="50"/>
      <c r="AN30" s="50"/>
      <c r="AO30" s="50"/>
      <c r="AP30" s="50"/>
      <c r="AQ30" s="50"/>
      <c r="AR30" s="50"/>
      <c r="AS30" s="50"/>
      <c r="AT30" s="50"/>
      <c r="AU30" s="50"/>
      <c r="AV30" s="50"/>
      <c r="AW30" s="50"/>
    </row>
    <row r="31" spans="1:49" s="15" customFormat="1" x14ac:dyDescent="0.2">
      <c r="A31" s="50"/>
      <c r="B31" s="86" t="s">
        <v>175</v>
      </c>
      <c r="C31" s="50"/>
      <c r="D31" s="50"/>
      <c r="E31" s="50"/>
      <c r="F31" s="50"/>
      <c r="G31" s="50"/>
      <c r="H31" s="50"/>
      <c r="I31" s="50"/>
      <c r="J31" s="50"/>
      <c r="K31" s="50"/>
      <c r="L31" s="50"/>
      <c r="M31" s="50"/>
      <c r="N31" s="50"/>
      <c r="O31" s="50"/>
      <c r="P31" s="50"/>
      <c r="Q31" s="50"/>
      <c r="R31" s="50"/>
      <c r="S31" s="50"/>
      <c r="T31" s="50"/>
      <c r="U31" s="9"/>
      <c r="AF31" s="65"/>
      <c r="AH31" s="62"/>
      <c r="AK31" s="50"/>
      <c r="AL31" s="50"/>
      <c r="AM31" s="50"/>
      <c r="AN31" s="50"/>
      <c r="AO31" s="50"/>
      <c r="AP31" s="50"/>
      <c r="AQ31" s="50"/>
      <c r="AR31" s="50"/>
      <c r="AS31" s="50"/>
      <c r="AT31" s="50"/>
      <c r="AU31" s="50"/>
      <c r="AV31" s="50"/>
      <c r="AW31" s="50"/>
    </row>
    <row r="32" spans="1:49" s="15" customFormat="1" x14ac:dyDescent="0.2">
      <c r="A32" s="50"/>
      <c r="B32" s="131" t="s">
        <v>250</v>
      </c>
      <c r="C32" s="50"/>
      <c r="D32" s="50"/>
      <c r="E32" s="50"/>
      <c r="F32" s="50"/>
      <c r="G32" s="50"/>
      <c r="H32" s="50"/>
      <c r="I32" s="50"/>
      <c r="J32" s="50"/>
      <c r="K32" s="50"/>
      <c r="L32" s="50"/>
      <c r="M32" s="50"/>
      <c r="N32" s="50"/>
      <c r="O32" s="50"/>
      <c r="P32" s="50"/>
      <c r="Q32" s="50"/>
      <c r="R32" s="50"/>
      <c r="S32" s="50"/>
      <c r="T32" s="50"/>
      <c r="U32" s="9"/>
      <c r="AF32" s="65"/>
      <c r="AH32" s="62"/>
      <c r="AK32" s="50"/>
      <c r="AL32" s="50"/>
      <c r="AM32" s="50"/>
      <c r="AN32" s="50"/>
      <c r="AO32" s="50"/>
      <c r="AP32" s="50"/>
      <c r="AQ32" s="50"/>
      <c r="AR32" s="50"/>
      <c r="AS32" s="50"/>
      <c r="AT32" s="50"/>
      <c r="AU32" s="50"/>
      <c r="AV32" s="50"/>
      <c r="AW32" s="50"/>
    </row>
    <row r="33" spans="1:49" s="15" customFormat="1" x14ac:dyDescent="0.2">
      <c r="A33" s="50"/>
      <c r="B33" s="92" t="s">
        <v>253</v>
      </c>
      <c r="C33" s="92"/>
      <c r="D33" s="92"/>
      <c r="E33" s="92"/>
      <c r="F33" s="92"/>
      <c r="G33" s="92"/>
      <c r="H33" s="92"/>
      <c r="I33" s="92"/>
      <c r="J33" s="92"/>
      <c r="K33" s="92"/>
      <c r="L33" s="92"/>
      <c r="M33" s="92"/>
      <c r="N33" s="92"/>
      <c r="O33" s="92"/>
      <c r="P33" s="92"/>
      <c r="Q33" s="92"/>
      <c r="R33" s="92"/>
      <c r="S33" s="92"/>
      <c r="T33" s="92"/>
      <c r="U33" s="9"/>
      <c r="AF33" s="65"/>
      <c r="AH33" s="62"/>
      <c r="AK33" s="50"/>
      <c r="AL33" s="50"/>
      <c r="AM33" s="50"/>
      <c r="AN33" s="50"/>
      <c r="AO33" s="50"/>
      <c r="AP33" s="50"/>
      <c r="AQ33" s="50"/>
      <c r="AR33" s="50"/>
      <c r="AS33" s="50"/>
      <c r="AT33" s="50"/>
      <c r="AU33" s="50"/>
      <c r="AV33" s="50"/>
      <c r="AW33" s="50"/>
    </row>
    <row r="34" spans="1:49" s="15" customFormat="1" ht="23.25" x14ac:dyDescent="0.35">
      <c r="A34" s="50"/>
      <c r="B34" s="50"/>
      <c r="C34" s="50"/>
      <c r="D34" s="50"/>
      <c r="E34" s="50"/>
      <c r="F34" s="50"/>
      <c r="G34" s="50"/>
      <c r="H34" s="50"/>
      <c r="I34" s="50"/>
      <c r="J34" s="50"/>
      <c r="K34" s="50"/>
      <c r="L34" s="50"/>
      <c r="M34" s="50"/>
      <c r="N34" s="50"/>
      <c r="O34" s="50"/>
      <c r="P34" s="50"/>
      <c r="Q34" s="50"/>
      <c r="R34" s="9"/>
      <c r="S34" s="9"/>
      <c r="T34" s="9"/>
      <c r="U34" s="9"/>
      <c r="AB34" s="90"/>
      <c r="AC34" s="90"/>
      <c r="AD34" s="90"/>
      <c r="AE34" s="91"/>
      <c r="AF34" s="91"/>
      <c r="AH34" s="87"/>
      <c r="AI34" s="87"/>
      <c r="AK34" s="50"/>
      <c r="AL34" s="50"/>
      <c r="AM34" s="50"/>
      <c r="AN34" s="50"/>
      <c r="AO34" s="50"/>
      <c r="AP34" s="50"/>
      <c r="AQ34" s="50"/>
      <c r="AR34" s="50"/>
      <c r="AS34" s="50"/>
      <c r="AT34" s="50"/>
      <c r="AU34" s="50"/>
      <c r="AV34" s="50"/>
      <c r="AW34" s="50"/>
    </row>
    <row r="35" spans="1:49" s="15" customFormat="1" ht="23.25" x14ac:dyDescent="0.35">
      <c r="A35" s="50"/>
      <c r="B35" s="100"/>
      <c r="C35" s="100"/>
      <c r="D35" s="100"/>
      <c r="E35" s="100"/>
      <c r="F35" s="100"/>
      <c r="G35" s="100"/>
      <c r="H35" s="100"/>
      <c r="I35" s="100"/>
      <c r="J35" s="100"/>
      <c r="K35" s="100"/>
      <c r="L35" s="100"/>
      <c r="M35" s="100"/>
      <c r="N35" s="100"/>
      <c r="O35" s="100"/>
      <c r="P35" s="100"/>
      <c r="Q35" s="100"/>
      <c r="R35" s="100"/>
      <c r="S35" s="100"/>
      <c r="T35" s="100"/>
      <c r="U35" s="9"/>
      <c r="Z35" s="89" t="s">
        <v>195</v>
      </c>
      <c r="AE35" s="89" t="s">
        <v>196</v>
      </c>
      <c r="AF35" s="65"/>
      <c r="AH35" s="62"/>
      <c r="AK35" s="50"/>
      <c r="AL35" s="50"/>
      <c r="AM35" s="50"/>
      <c r="AN35" s="50"/>
      <c r="AO35" s="50"/>
      <c r="AP35" s="50"/>
      <c r="AQ35" s="50"/>
      <c r="AR35" s="50"/>
      <c r="AS35" s="50"/>
      <c r="AT35" s="50"/>
      <c r="AU35" s="50"/>
      <c r="AV35" s="50"/>
      <c r="AW35" s="50"/>
    </row>
    <row r="36" spans="1:49" s="15" customFormat="1" x14ac:dyDescent="0.2">
      <c r="A36" s="50"/>
      <c r="B36" s="96"/>
      <c r="C36" s="50" t="s">
        <v>168</v>
      </c>
      <c r="D36" s="50"/>
      <c r="E36" s="50"/>
      <c r="F36" s="50"/>
      <c r="G36" s="50"/>
      <c r="H36" s="50"/>
      <c r="I36" s="50"/>
      <c r="J36" s="50"/>
      <c r="K36" s="50"/>
      <c r="L36" s="50"/>
      <c r="M36" s="50"/>
      <c r="N36" s="50"/>
      <c r="O36" s="50"/>
      <c r="P36" s="50"/>
      <c r="Q36" s="50"/>
      <c r="R36" s="9"/>
      <c r="S36" s="9"/>
      <c r="T36" s="9"/>
      <c r="U36" s="9"/>
      <c r="AF36" s="65"/>
      <c r="AH36" s="62"/>
      <c r="AK36" s="50"/>
      <c r="AL36" s="50"/>
      <c r="AM36" s="50"/>
      <c r="AN36" s="50"/>
      <c r="AO36" s="50"/>
      <c r="AP36" s="50"/>
      <c r="AQ36" s="50"/>
      <c r="AR36" s="50"/>
      <c r="AS36" s="50"/>
      <c r="AT36" s="50"/>
      <c r="AU36" s="50"/>
      <c r="AV36" s="50"/>
      <c r="AW36" s="50"/>
    </row>
    <row r="37" spans="1:49" s="15" customFormat="1" x14ac:dyDescent="0.2">
      <c r="A37" s="50"/>
      <c r="B37" s="36"/>
      <c r="C37" s="50" t="s">
        <v>100</v>
      </c>
      <c r="D37" s="50"/>
      <c r="E37" s="50"/>
      <c r="F37" s="50"/>
      <c r="G37" s="50"/>
      <c r="H37" s="50"/>
      <c r="I37" s="50"/>
      <c r="J37" s="50"/>
      <c r="K37" s="50"/>
      <c r="L37" s="50"/>
      <c r="M37" s="50"/>
      <c r="N37" s="50"/>
      <c r="O37" s="50"/>
      <c r="P37" s="50"/>
      <c r="Q37" s="50"/>
      <c r="R37" s="9"/>
      <c r="S37" s="9"/>
      <c r="T37" s="9"/>
      <c r="U37" s="9"/>
      <c r="AF37" s="65"/>
      <c r="AH37" s="62"/>
      <c r="AK37" s="50"/>
      <c r="AL37" s="50"/>
      <c r="AM37" s="50"/>
      <c r="AN37" s="50"/>
      <c r="AO37" s="50"/>
      <c r="AP37" s="50"/>
      <c r="AQ37" s="50"/>
      <c r="AR37" s="50"/>
      <c r="AS37" s="50"/>
      <c r="AT37" s="50"/>
      <c r="AU37" s="50"/>
      <c r="AV37" s="50"/>
      <c r="AW37" s="50"/>
    </row>
    <row r="38" spans="1:49" s="15" customFormat="1" x14ac:dyDescent="0.2">
      <c r="A38" s="50"/>
      <c r="B38" s="70"/>
      <c r="C38" s="50" t="s">
        <v>101</v>
      </c>
      <c r="D38" s="50"/>
      <c r="E38" s="50"/>
      <c r="F38" s="50"/>
      <c r="G38" s="50"/>
      <c r="H38" s="50"/>
      <c r="I38" s="50"/>
      <c r="J38" s="50"/>
      <c r="K38" s="50"/>
      <c r="L38" s="50"/>
      <c r="M38" s="50"/>
      <c r="N38" s="50"/>
      <c r="O38" s="50"/>
      <c r="P38" s="50"/>
      <c r="Q38" s="50"/>
      <c r="R38" s="9"/>
      <c r="S38" s="9"/>
      <c r="T38" s="9"/>
      <c r="U38" s="9"/>
      <c r="AF38" s="65"/>
      <c r="AH38" s="62"/>
      <c r="AK38" s="50"/>
      <c r="AL38" s="50"/>
      <c r="AM38" s="50"/>
      <c r="AN38" s="50"/>
      <c r="AO38" s="50"/>
      <c r="AP38" s="50"/>
      <c r="AQ38" s="50"/>
      <c r="AR38" s="50"/>
      <c r="AS38" s="50"/>
      <c r="AT38" s="50"/>
      <c r="AU38" s="50"/>
      <c r="AV38" s="50"/>
      <c r="AW38" s="50"/>
    </row>
    <row r="39" spans="1:49" s="15" customFormat="1" x14ac:dyDescent="0.2">
      <c r="A39" s="50"/>
      <c r="B39" s="39"/>
      <c r="C39" s="50"/>
      <c r="D39" s="50"/>
      <c r="E39" s="50"/>
      <c r="F39" s="50"/>
      <c r="G39" s="50"/>
      <c r="H39" s="50"/>
      <c r="I39" s="50"/>
      <c r="J39" s="50"/>
      <c r="K39" s="50"/>
      <c r="L39" s="50"/>
      <c r="M39" s="50"/>
      <c r="N39" s="50"/>
      <c r="O39" s="50"/>
      <c r="P39" s="50"/>
      <c r="Q39" s="50"/>
      <c r="R39" s="9"/>
      <c r="S39" s="9"/>
      <c r="T39" s="9"/>
      <c r="U39" s="9"/>
      <c r="AF39" s="65"/>
      <c r="AH39" s="62"/>
      <c r="AK39" s="50"/>
      <c r="AL39" s="50"/>
      <c r="AM39" s="50"/>
      <c r="AN39" s="50"/>
      <c r="AO39" s="50"/>
      <c r="AP39" s="50"/>
      <c r="AQ39" s="50"/>
      <c r="AR39" s="50"/>
      <c r="AS39" s="50"/>
      <c r="AT39" s="50"/>
      <c r="AU39" s="50"/>
      <c r="AV39" s="50"/>
      <c r="AW39" s="50"/>
    </row>
    <row r="40" spans="1:49" x14ac:dyDescent="0.2">
      <c r="B40" s="87" t="s">
        <v>259</v>
      </c>
    </row>
    <row r="41" spans="1:49" x14ac:dyDescent="0.2">
      <c r="B41" s="87" t="s">
        <v>212</v>
      </c>
      <c r="G41" s="48"/>
      <c r="R41" s="50"/>
      <c r="S41" s="50"/>
      <c r="T41" s="50"/>
      <c r="U41" s="50"/>
    </row>
    <row r="42" spans="1:49" x14ac:dyDescent="0.2">
      <c r="B42" s="87" t="s">
        <v>213</v>
      </c>
      <c r="R42" s="50"/>
      <c r="S42" s="50"/>
      <c r="T42" s="50"/>
      <c r="U42" s="50"/>
    </row>
  </sheetData>
  <autoFilter ref="B7:AJ25"/>
  <dataConsolidate/>
  <mergeCells count="38">
    <mergeCell ref="B18:C18"/>
    <mergeCell ref="B22:C22"/>
    <mergeCell ref="B24:C24"/>
    <mergeCell ref="B8:C8"/>
    <mergeCell ref="B15:C15"/>
    <mergeCell ref="AJ5:AJ6"/>
    <mergeCell ref="R5:R6"/>
    <mergeCell ref="S5:U5"/>
    <mergeCell ref="V5:W5"/>
    <mergeCell ref="X5:Y5"/>
    <mergeCell ref="Z5:Z6"/>
    <mergeCell ref="AA5:AE5"/>
    <mergeCell ref="O5:O6"/>
    <mergeCell ref="P5:P6"/>
    <mergeCell ref="AF5:AG5"/>
    <mergeCell ref="AH5:AH6"/>
    <mergeCell ref="AI5:AI6"/>
    <mergeCell ref="A5:A6"/>
    <mergeCell ref="B5:B6"/>
    <mergeCell ref="C5:C6"/>
    <mergeCell ref="D5:D6"/>
    <mergeCell ref="E5:E6"/>
    <mergeCell ref="C26:E26"/>
    <mergeCell ref="C27:E27"/>
    <mergeCell ref="Y1:AI1"/>
    <mergeCell ref="B2:AE2"/>
    <mergeCell ref="C3:AE3"/>
    <mergeCell ref="C4:AE4"/>
    <mergeCell ref="Q5:Q6"/>
    <mergeCell ref="F5:F6"/>
    <mergeCell ref="G5:G6"/>
    <mergeCell ref="H5:H6"/>
    <mergeCell ref="I5:I6"/>
    <mergeCell ref="J5:J6"/>
    <mergeCell ref="K5:K6"/>
    <mergeCell ref="L5:L6"/>
    <mergeCell ref="M5:M6"/>
    <mergeCell ref="N5:N6"/>
  </mergeCells>
  <pageMargins left="0.25" right="0.25" top="0.75" bottom="0.75" header="0.3" footer="0.3"/>
  <pageSetup paperSize="8" scale="52" fitToHeight="0" orientation="landscape" r:id="rId1"/>
  <headerFooter>
    <oddFooter>&amp;L&amp;F&amp;C&amp;P no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1</v>
      </c>
      <c r="C2" s="2">
        <v>1349414695</v>
      </c>
      <c r="D2" s="2">
        <v>167454594</v>
      </c>
      <c r="E2" s="2">
        <v>175995293</v>
      </c>
      <c r="F2" s="2">
        <v>185012112</v>
      </c>
      <c r="G2" s="2">
        <v>193047173</v>
      </c>
      <c r="H2" s="2">
        <v>200965711</v>
      </c>
      <c r="I2" s="2">
        <v>209486800</v>
      </c>
      <c r="J2" s="2">
        <v>217453012</v>
      </c>
    </row>
    <row r="3" spans="1:16" s="2" customFormat="1" x14ac:dyDescent="0.25">
      <c r="B3" s="2" t="s">
        <v>27</v>
      </c>
      <c r="C3" s="2">
        <v>3039807880</v>
      </c>
      <c r="D3" s="2">
        <v>378783956</v>
      </c>
      <c r="E3" s="2">
        <v>396914108</v>
      </c>
      <c r="F3" s="2">
        <v>416196653</v>
      </c>
      <c r="G3" s="2">
        <v>433973068</v>
      </c>
      <c r="H3" s="2">
        <v>452283532</v>
      </c>
      <c r="I3" s="2">
        <v>471132651</v>
      </c>
      <c r="J3" s="2">
        <v>490523912</v>
      </c>
    </row>
    <row r="4" spans="1:16" s="2" customFormat="1" x14ac:dyDescent="0.25">
      <c r="B4" s="2" t="s">
        <v>16</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12</v>
      </c>
      <c r="B8" t="s">
        <v>13</v>
      </c>
      <c r="C8" t="s">
        <v>20</v>
      </c>
      <c r="D8" t="s">
        <v>30</v>
      </c>
      <c r="E8" t="s">
        <v>31</v>
      </c>
      <c r="F8" t="s">
        <v>32</v>
      </c>
      <c r="G8" t="s">
        <v>33</v>
      </c>
      <c r="H8" t="s">
        <v>34</v>
      </c>
      <c r="I8" t="s">
        <v>35</v>
      </c>
      <c r="J8" t="s">
        <v>36</v>
      </c>
      <c r="K8" t="s">
        <v>37</v>
      </c>
    </row>
    <row r="9" spans="1:16" x14ac:dyDescent="0.25">
      <c r="A9" t="s">
        <v>21</v>
      </c>
      <c r="B9" s="3" t="s">
        <v>2</v>
      </c>
      <c r="C9" s="3" t="s">
        <v>18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28</v>
      </c>
      <c r="C10" t="s">
        <v>18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29</v>
      </c>
      <c r="C11" t="s">
        <v>18</v>
      </c>
      <c r="D11" s="1">
        <v>17952896</v>
      </c>
      <c r="E11" s="1">
        <v>18812195</v>
      </c>
      <c r="F11" s="1">
        <v>19726113</v>
      </c>
      <c r="G11" s="1">
        <v>20568646</v>
      </c>
      <c r="H11" s="1">
        <v>21436492</v>
      </c>
      <c r="I11" s="1">
        <v>22329867</v>
      </c>
      <c r="J11" s="1">
        <v>23248938</v>
      </c>
      <c r="K11" s="4">
        <f t="shared" si="3"/>
        <v>144075147</v>
      </c>
      <c r="M11" s="2"/>
    </row>
    <row r="12" spans="1:16" x14ac:dyDescent="0.25">
      <c r="A12" t="s">
        <v>22</v>
      </c>
      <c r="B12" s="3" t="s">
        <v>3</v>
      </c>
      <c r="C12" s="3" t="s">
        <v>18</v>
      </c>
      <c r="D12" s="4">
        <v>79569026</v>
      </c>
      <c r="E12" s="4">
        <v>83377525</v>
      </c>
      <c r="F12" s="4">
        <v>87428101</v>
      </c>
      <c r="G12" s="4">
        <v>91162294</v>
      </c>
      <c r="H12" s="4">
        <v>95008670</v>
      </c>
      <c r="I12" s="4">
        <v>98968199</v>
      </c>
      <c r="J12" s="4">
        <v>103041613</v>
      </c>
      <c r="K12" s="4">
        <f t="shared" si="3"/>
        <v>638555428</v>
      </c>
    </row>
    <row r="13" spans="1:16" x14ac:dyDescent="0.25">
      <c r="B13" t="s">
        <v>28</v>
      </c>
      <c r="C13" t="s">
        <v>18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29</v>
      </c>
      <c r="C14" t="s">
        <v>18</v>
      </c>
      <c r="D14" s="1">
        <v>3796255</v>
      </c>
      <c r="E14" s="1">
        <v>4239900</v>
      </c>
      <c r="F14" s="1">
        <v>5245685</v>
      </c>
      <c r="G14" s="1">
        <v>5469738</v>
      </c>
      <c r="H14" s="1">
        <v>5700520</v>
      </c>
      <c r="I14" s="1">
        <v>5938092</v>
      </c>
      <c r="J14" s="1">
        <v>6182497</v>
      </c>
      <c r="K14" s="4">
        <f t="shared" si="3"/>
        <v>36572687</v>
      </c>
    </row>
    <row r="15" spans="1:16" x14ac:dyDescent="0.25">
      <c r="A15" t="s">
        <v>23</v>
      </c>
      <c r="B15" s="3" t="s">
        <v>19</v>
      </c>
      <c r="C15" s="3" t="s">
        <v>26</v>
      </c>
      <c r="D15" s="4">
        <v>16298112.000000002</v>
      </c>
      <c r="E15" s="4">
        <v>12712526.999999998</v>
      </c>
      <c r="F15" s="4">
        <v>0</v>
      </c>
      <c r="G15" s="4">
        <v>0</v>
      </c>
      <c r="H15" s="4">
        <v>0</v>
      </c>
      <c r="I15" s="4">
        <v>0</v>
      </c>
      <c r="J15" s="4">
        <v>0</v>
      </c>
      <c r="K15" s="4">
        <f t="shared" si="3"/>
        <v>29010639</v>
      </c>
    </row>
    <row r="16" spans="1:16" x14ac:dyDescent="0.25">
      <c r="B16" t="s">
        <v>28</v>
      </c>
      <c r="C16" t="s">
        <v>26</v>
      </c>
      <c r="D16" s="1">
        <v>16298112.000000002</v>
      </c>
      <c r="E16" s="1">
        <v>12712526.999999998</v>
      </c>
      <c r="F16" s="1">
        <v>0</v>
      </c>
      <c r="G16" s="1">
        <v>0</v>
      </c>
      <c r="H16" s="1">
        <v>0</v>
      </c>
      <c r="I16" s="1">
        <v>0</v>
      </c>
      <c r="J16" s="1">
        <v>0</v>
      </c>
      <c r="K16" s="4">
        <f t="shared" si="3"/>
        <v>29010639</v>
      </c>
    </row>
    <row r="17" spans="1:11" x14ac:dyDescent="0.25">
      <c r="B17" t="s">
        <v>29</v>
      </c>
      <c r="C17" t="s">
        <v>26</v>
      </c>
      <c r="D17" s="1" t="s">
        <v>26</v>
      </c>
      <c r="E17" s="1" t="s">
        <v>26</v>
      </c>
      <c r="F17" s="1" t="s">
        <v>26</v>
      </c>
      <c r="G17" s="1" t="s">
        <v>26</v>
      </c>
      <c r="H17" s="1" t="s">
        <v>26</v>
      </c>
      <c r="I17" s="1" t="s">
        <v>26</v>
      </c>
      <c r="J17" s="1" t="s">
        <v>26</v>
      </c>
      <c r="K17" s="4"/>
    </row>
    <row r="18" spans="1:11" x14ac:dyDescent="0.25">
      <c r="A18" t="s">
        <v>24</v>
      </c>
      <c r="B18" s="3" t="s">
        <v>1</v>
      </c>
      <c r="C18" s="3" t="s">
        <v>26</v>
      </c>
      <c r="D18" s="4">
        <v>167454594</v>
      </c>
      <c r="E18" s="4">
        <v>175995293</v>
      </c>
      <c r="F18" s="4">
        <v>185012112</v>
      </c>
      <c r="G18" s="4">
        <v>193047173</v>
      </c>
      <c r="H18" s="4">
        <v>200965711</v>
      </c>
      <c r="I18" s="4">
        <v>209486800</v>
      </c>
      <c r="J18" s="4">
        <v>217453012</v>
      </c>
      <c r="K18" s="4">
        <f t="shared" si="3"/>
        <v>1349414695</v>
      </c>
    </row>
    <row r="19" spans="1:11" x14ac:dyDescent="0.25">
      <c r="B19" t="s">
        <v>28</v>
      </c>
      <c r="C19" t="s">
        <v>26</v>
      </c>
      <c r="D19" s="1">
        <v>157407318</v>
      </c>
      <c r="E19" s="1">
        <v>165435575</v>
      </c>
      <c r="F19" s="1">
        <v>173911385</v>
      </c>
      <c r="G19" s="1">
        <v>181464343</v>
      </c>
      <c r="H19" s="1">
        <v>188907768</v>
      </c>
      <c r="I19" s="1">
        <v>196917592</v>
      </c>
      <c r="J19" s="1">
        <v>204405831</v>
      </c>
      <c r="K19" s="4">
        <f t="shared" si="3"/>
        <v>1268449812</v>
      </c>
    </row>
    <row r="20" spans="1:11" x14ac:dyDescent="0.25">
      <c r="B20" t="s">
        <v>29</v>
      </c>
      <c r="C20" t="s">
        <v>26</v>
      </c>
      <c r="D20" s="1">
        <v>10047276</v>
      </c>
      <c r="E20" s="1">
        <v>10559718</v>
      </c>
      <c r="F20" s="1">
        <v>11100727</v>
      </c>
      <c r="G20" s="1">
        <v>11582830</v>
      </c>
      <c r="H20" s="1">
        <v>12057943</v>
      </c>
      <c r="I20" s="1">
        <v>12569208</v>
      </c>
      <c r="J20" s="1">
        <v>13047181</v>
      </c>
      <c r="K20" s="4">
        <f t="shared" si="3"/>
        <v>80964883</v>
      </c>
    </row>
    <row r="21" spans="1:11" x14ac:dyDescent="0.25">
      <c r="A21" t="s">
        <v>25</v>
      </c>
      <c r="B21" t="s">
        <v>11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60C38-2F4C-4B3E-A0A9-D4A307D943C1}">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DPP</vt:lpstr>
      <vt:lpstr>MKN neizpilde</vt:lpstr>
      <vt:lpstr>pārsniedz 2 mēn VSS</vt:lpstr>
      <vt:lpstr>pa gadiem aktuālais</vt:lpstr>
      <vt:lpstr>DPP!Print_Area</vt:lpstr>
      <vt:lpstr>'MKN neizpilde'!Print_Area</vt:lpstr>
      <vt:lpstr>'pārsniedz 2 mēn VSS'!Print_Area</vt:lpstr>
      <vt:lpstr>DPP!Print_Titles</vt:lpstr>
      <vt:lpstr>'MKN neizpilde'!Print_Titles</vt:lpstr>
      <vt:lpstr>'pārsniedz 2 mēn VSS'!Print_Titles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2016-05-23T11:59:44Z</cp:lastPrinted>
  <dcterms:created xsi:type="dcterms:W3CDTF">2013-05-20T05:28:43Z</dcterms:created>
  <dcterms:modified xsi:type="dcterms:W3CDTF">2016-05-30T05:34:29Z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