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Ikmēneša informatīvie ziņojumi\8_septembris_2016_iesn_MK_lidz_30.09\"/>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DPP!$B$6:$AE$20</definedName>
    <definedName name="_xlnm.Print_Area" localSheetId="0">DPP!$B$1:$AF$26</definedName>
    <definedName name="_xlnm.Print_Titles" localSheetId="0">DPP!$3:$5</definedName>
  </definedNames>
  <calcPr calcId="152511"/>
</workbook>
</file>

<file path=xl/calcChain.xml><?xml version="1.0" encoding="utf-8"?>
<calcChain xmlns="http://schemas.openxmlformats.org/spreadsheetml/2006/main">
  <c r="M13" i="23" l="1"/>
  <c r="G13" i="23"/>
  <c r="F13" i="23" l="1"/>
  <c r="S13" i="23" s="1"/>
  <c r="O13" i="23" l="1"/>
  <c r="L13" i="23"/>
  <c r="Q13" i="23"/>
  <c r="M9" i="23" l="1"/>
  <c r="G9" i="23"/>
  <c r="M20" i="23"/>
  <c r="G20" i="23"/>
  <c r="G19" i="23" s="1"/>
  <c r="F20" i="23" l="1"/>
  <c r="F9" i="23"/>
  <c r="O9" i="23" s="1"/>
  <c r="O20" i="23" l="1"/>
  <c r="F19" i="23"/>
  <c r="L20" i="23"/>
  <c r="Q20" i="23"/>
  <c r="S20" i="23"/>
  <c r="Q9" i="23"/>
  <c r="S9" i="23"/>
  <c r="L9" i="23"/>
  <c r="M10" i="23" l="1"/>
  <c r="G10" i="23"/>
  <c r="G8" i="23" s="1"/>
  <c r="F10" i="23" l="1"/>
  <c r="L10" i="23" l="1"/>
  <c r="F8" i="23"/>
  <c r="S10" i="23"/>
  <c r="O10" i="23"/>
  <c r="Q10" i="23"/>
  <c r="G18" i="23" l="1"/>
  <c r="G17" i="23" s="1"/>
  <c r="M18" i="23"/>
  <c r="F18" i="23" l="1"/>
  <c r="O18" i="23" l="1"/>
  <c r="F17" i="23"/>
  <c r="S18" i="23"/>
  <c r="Q18" i="23"/>
  <c r="L18" i="23"/>
  <c r="M12" i="23" l="1"/>
  <c r="G12" i="23"/>
  <c r="G11" i="23" s="1"/>
  <c r="M15" i="23"/>
  <c r="G15" i="23"/>
  <c r="G14" i="23" s="1"/>
  <c r="G7" i="23" l="1"/>
  <c r="F12" i="23"/>
  <c r="F15" i="23"/>
  <c r="S15" i="23" l="1"/>
  <c r="F14" i="23"/>
  <c r="S12" i="23"/>
  <c r="F11" i="23"/>
  <c r="O12" i="23"/>
  <c r="L12" i="23"/>
  <c r="Q12" i="23"/>
  <c r="O15" i="23"/>
  <c r="Q15" i="23"/>
  <c r="L15" i="23"/>
  <c r="F7" i="23" l="1"/>
  <c r="M13" i="22"/>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<sst xmlns="http://schemas.openxmlformats.org/spreadsheetml/2006/main" count="215" uniqueCount="129">
  <si>
    <t>KF</t>
  </si>
  <si>
    <t>ERAF</t>
  </si>
  <si>
    <t>ESF</t>
  </si>
  <si>
    <t>IPIA</t>
  </si>
  <si>
    <t>Kopā</t>
  </si>
  <si>
    <t>NR</t>
  </si>
  <si>
    <t>Fonds</t>
  </si>
  <si>
    <t>4.3.1.</t>
  </si>
  <si>
    <t>YEI</t>
  </si>
  <si>
    <t>Mazāk attīstīts reģions</t>
  </si>
  <si>
    <t>JNI</t>
  </si>
  <si>
    <t>Reģions</t>
  </si>
  <si>
    <t>(1)</t>
  </si>
  <si>
    <t>(5)</t>
  </si>
  <si>
    <t>(9)</t>
  </si>
  <si>
    <t>(10)</t>
  </si>
  <si>
    <t>(12)</t>
  </si>
  <si>
    <t>N/A</t>
  </si>
  <si>
    <t>ERAF+ESF</t>
  </si>
  <si>
    <t>Pamatsumma</t>
  </si>
  <si>
    <t>Rezerve</t>
  </si>
  <si>
    <t>2014, EUR</t>
  </si>
  <si>
    <t>2015, EUR</t>
  </si>
  <si>
    <t>2016, EUR</t>
  </si>
  <si>
    <t>2017, EUR</t>
  </si>
  <si>
    <t>2018, EUR</t>
  </si>
  <si>
    <t>2019, EUR</t>
  </si>
  <si>
    <t>2020, EUR</t>
  </si>
  <si>
    <t>Kopā, EUR</t>
  </si>
  <si>
    <t>Uzlabot kvalitatīvu veselības aprūpes pakalpojumu pieejamību, jo īpaši sociālās, teritoriālās atstumtības un nabadzības riskam pakļautajiem iedzīvotājiem,  attīstot veselības aprūpes infrastruktūru</t>
  </si>
  <si>
    <t>Veicināt energoefektivitāti un vietējo AER izmantošanu centralizētajā siltumapgādē</t>
  </si>
  <si>
    <t>9.2.5.</t>
  </si>
  <si>
    <t>9.3.2.</t>
  </si>
  <si>
    <t>Uzlabot pieejamību ārstniecības un ārstniecības atbalsta personām, kas sniedz pakalpojumus prioritārajās veselības jomās iedzīvotājiem, kas dzīvo ārpus Rīgas</t>
  </si>
  <si>
    <t>6.1.3.2.</t>
  </si>
  <si>
    <t>Multimodāla transporta mezgla izbūve Torņakalna apkaimē</t>
  </si>
  <si>
    <t>1.1.1.5.</t>
  </si>
  <si>
    <t>3.1.1.3.</t>
  </si>
  <si>
    <t>5.4.2.2.</t>
  </si>
  <si>
    <t>Atbalsts starptautiskās sadarbības projektiem pētniecībā un inovācijās</t>
  </si>
  <si>
    <t>Biznesa enģeļu ko-investīciju fonds</t>
  </si>
  <si>
    <t>Nodrošināt vides monitoringa un kontroles sistēmas attīstību un savlaicīgu vides risku novēršanu, kā arī sabiedrības līdzdalību vides pārvaldībā</t>
  </si>
  <si>
    <t>SAM/Pasākuma nosaukums/atlases kārta</t>
  </si>
  <si>
    <t>Nav pienācis</t>
  </si>
  <si>
    <t>Nav izpildīts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</si>
  <si>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</si>
  <si>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</si>
  <si>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</si>
  <si>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</si>
  <si>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</si>
  <si>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</si>
  <si>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</si>
  <si>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</si>
  <si>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</si>
  <si>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</si>
  <si>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</si>
  <si>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</si>
  <si>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</si>
  <si>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</si>
  <si>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 xml:space="preserve">Sākotnēji plānotais
</t>
  </si>
  <si>
    <t>2016 februāris</t>
  </si>
  <si>
    <t>2016 aprīlis</t>
  </si>
  <si>
    <t>2016 marts</t>
  </si>
  <si>
    <t xml:space="preserve">Plānotais atlases uzsākšanas datums (sludinājums vai uzaicinājumu nosūtīšana) </t>
  </si>
  <si>
    <t>1.1.1.6.</t>
  </si>
  <si>
    <t>RIS3 pārvaldības atbalsts (jauns)</t>
  </si>
  <si>
    <t>Tiks precizēts</t>
  </si>
  <si>
    <t>2016 jūlijs</t>
  </si>
  <si>
    <t>01.01.2016.</t>
  </si>
  <si>
    <t>MKN spēkā stāšanās</t>
  </si>
  <si>
    <t>Līguma/vienošanās noslēgšana</t>
  </si>
  <si>
    <t>01.01.2014.</t>
  </si>
  <si>
    <r>
      <t xml:space="preserve">Sākotnēji plānotā atlases uzsākšana </t>
    </r>
    <r>
      <rPr>
        <i/>
        <sz val="10"/>
        <color rgb="FFFF0000"/>
        <rFont val="Calibri"/>
        <family val="2"/>
        <charset val="186"/>
        <scheme val="minor"/>
      </rPr>
      <t xml:space="preserve">(Konkrēts datums/mēneši no MKN apstiprināšanas) </t>
    </r>
    <r>
      <rPr>
        <sz val="10"/>
        <rFont val="Calibri"/>
        <family val="2"/>
        <charset val="186"/>
        <scheme val="minor"/>
      </rPr>
      <t xml:space="preserve">
</t>
    </r>
  </si>
  <si>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</si>
  <si>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</si>
  <si>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</si>
  <si>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</si>
  <si>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</si>
  <si>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</si>
  <si>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[1] IPIA - ierobežota projektu iesniegumu atlase, APIA - atklāta projektu iesniegumu atlase</t>
  </si>
  <si>
    <t>D.Reizniece-Ozola</t>
  </si>
  <si>
    <t>2017.gada III cet.</t>
  </si>
  <si>
    <r>
      <t xml:space="preserve">Kritēriju apstiprināšana UK
</t>
    </r>
    <r>
      <rPr>
        <i/>
        <sz val="10"/>
        <rFont val="Calibri"/>
        <family val="2"/>
        <charset val="186"/>
        <scheme val="minor"/>
      </rPr>
      <t>(Apstiprināšanas datums)</t>
    </r>
  </si>
  <si>
    <t>Grupēšana</t>
  </si>
  <si>
    <t>EUR
Indikatīvais finansējums kopā</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</si>
  <si>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</si>
  <si>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EUR
JNI</t>
  </si>
  <si>
    <t>Ir izpildīts
22.06.2016</t>
  </si>
  <si>
    <t>Ekonomikas ministrija</t>
  </si>
  <si>
    <t>Izglītības un zinātnes ministrija</t>
  </si>
  <si>
    <t>Satiksmes ministrija</t>
  </si>
  <si>
    <t>Vides aizsardzības un reģionālās attīstības ministrija</t>
  </si>
  <si>
    <r>
      <t xml:space="preserve">Fonds </t>
    </r>
    <r>
      <rPr>
        <b/>
        <vertAlign val="superscript"/>
        <sz val="10"/>
        <rFont val="Calibri"/>
        <family val="2"/>
        <charset val="186"/>
        <scheme val="minor"/>
      </rPr>
      <t>[2]</t>
    </r>
  </si>
  <si>
    <t>Veselības ministrija</t>
  </si>
  <si>
    <t>[2] ERAF - Eiropas Reģionālās attīstības fonds; ESF - Eiropas Sociālais fonds; KF - Kohēzijas fonds;</t>
  </si>
  <si>
    <t xml:space="preserve"> MK apstiprināšanas Izpildes statuss</t>
  </si>
  <si>
    <t>Kavējuma iemesls/statuss</t>
  </si>
  <si>
    <t>Plānotais/ aktualizētais</t>
  </si>
  <si>
    <t xml:space="preserve"> Izpildes statuss</t>
  </si>
  <si>
    <t>VSS</t>
  </si>
  <si>
    <t>MK</t>
  </si>
  <si>
    <r>
      <t xml:space="preserve">2016 jūlijs/
</t>
    </r>
    <r>
      <rPr>
        <sz val="10"/>
        <color rgb="FFFF0000"/>
        <rFont val="Calibri"/>
        <family val="2"/>
        <charset val="186"/>
        <scheme val="minor"/>
      </rPr>
      <t>2016 IV ceturksnis</t>
    </r>
  </si>
  <si>
    <r>
      <t xml:space="preserve">2016 februāris/
</t>
    </r>
    <r>
      <rPr>
        <sz val="10"/>
        <color rgb="FFFF0000"/>
        <rFont val="Calibri"/>
        <family val="2"/>
        <charset val="186"/>
        <scheme val="minor"/>
      </rPr>
      <t>2016 novembris</t>
    </r>
  </si>
  <si>
    <r>
      <t xml:space="preserve">2017 janvāris/
</t>
    </r>
    <r>
      <rPr>
        <sz val="10"/>
        <color rgb="FFFF0000"/>
        <rFont val="Calibri"/>
        <family val="2"/>
        <charset val="186"/>
        <scheme val="minor"/>
      </rPr>
      <t>2017 I ceturksnis</t>
    </r>
  </si>
  <si>
    <t>Finanšu ministre</t>
  </si>
  <si>
    <t>S.Skladovs</t>
  </si>
  <si>
    <t>67095699; Salvis.Skladovs@fm.gov.lv</t>
  </si>
  <si>
    <r>
      <t xml:space="preserve">2016 jūnijs/
</t>
    </r>
    <r>
      <rPr>
        <sz val="10"/>
        <color rgb="FFFF0000"/>
        <rFont val="Calibri"/>
        <family val="2"/>
        <charset val="186"/>
        <scheme val="minor"/>
      </rPr>
      <t>2016 IV ceturksnis</t>
    </r>
  </si>
  <si>
    <t>Tiks precizēts 2016.gada septembrī/
oktobrī</t>
  </si>
  <si>
    <r>
      <t xml:space="preserve">2016 maijs/
</t>
    </r>
    <r>
      <rPr>
        <sz val="10"/>
        <color rgb="FFFF0000"/>
        <rFont val="Calibri"/>
        <family val="2"/>
        <charset val="186"/>
        <scheme val="minor"/>
      </rPr>
      <t>2016 oktobris</t>
    </r>
  </si>
  <si>
    <r>
      <t xml:space="preserve">2016 augusts/
</t>
    </r>
    <r>
      <rPr>
        <sz val="10"/>
        <color rgb="FFFF0000"/>
        <rFont val="Calibri"/>
        <family val="2"/>
        <charset val="186"/>
        <scheme val="minor"/>
      </rPr>
      <t>2016 decembris</t>
    </r>
  </si>
  <si>
    <r>
      <t xml:space="preserve">2016 februāris/
</t>
    </r>
    <r>
      <rPr>
        <sz val="10"/>
        <color rgb="FFFF0000"/>
        <rFont val="Calibri"/>
        <family val="2"/>
        <charset val="186"/>
        <scheme val="minor"/>
      </rPr>
      <t>2016 oktobris</t>
    </r>
  </si>
  <si>
    <r>
      <t xml:space="preserve">2016 aprīlis/
</t>
    </r>
    <r>
      <rPr>
        <sz val="10"/>
        <color rgb="FFFF0000"/>
        <rFont val="Calibri"/>
        <family val="2"/>
        <charset val="186"/>
        <scheme val="minor"/>
      </rPr>
      <t>2016 oktobris</t>
    </r>
  </si>
  <si>
    <t>EM kavē šo noteikumu savlaicīgu izstrādi galvenokārt ieilgušā saskaņošanas procesa ar nozari dēļ.</t>
  </si>
  <si>
    <r>
      <t xml:space="preserve">2016 aprīlis/
</t>
    </r>
    <r>
      <rPr>
        <sz val="10"/>
        <color rgb="FFFF0000"/>
        <rFont val="Calibri"/>
        <family val="2"/>
        <charset val="186"/>
        <scheme val="minor"/>
      </rPr>
      <t>2016 IV ceturksnis</t>
    </r>
  </si>
  <si>
    <r>
      <t xml:space="preserve">2016 septembris/
</t>
    </r>
    <r>
      <rPr>
        <sz val="10"/>
        <color rgb="FFFF0000"/>
        <rFont val="Calibri"/>
        <family val="2"/>
        <charset val="186"/>
      </rPr>
      <t>2017 I ceturksnis</t>
    </r>
  </si>
  <si>
    <r>
      <t xml:space="preserve">2016 jūnijs/
</t>
    </r>
    <r>
      <rPr>
        <sz val="10"/>
        <color rgb="FFFF0000"/>
        <rFont val="Calibri"/>
        <family val="2"/>
        <charset val="186"/>
        <scheme val="minor"/>
      </rPr>
      <t>03.01.2017</t>
    </r>
  </si>
  <si>
    <t>Virzība aizkavējusies, ņemot vērā ciešo saturisko sasaisti ar EM informatīvā ziņojuma projektu par inovācijas sistēmas pārvaldības modeli, ko EM izstrādā atbilstoši 27.05.2016. Latvijas Pētniecības un inovāciju stratēģiskās padomes (LPISP) lēmumam. Ja nacionālās inovācijas sistēmas pārvaldības modelis tiek atbalstīts 30.septembra LPISP sēdē, 1.1.1.6.pasākuma projektu iesniegumu vērtēšanas kritērijus, sākotnējo novērtējumu un MK noteikumu projektu paredzēts izstrādāt 2016.gada oktobrī sadarbībā ar EM.</t>
  </si>
  <si>
    <t>3.pielikums</t>
  </si>
  <si>
    <t>27.09.2016.</t>
  </si>
  <si>
    <t>Kavēta Ministru kabineta noteikumu izsludināšana valsts sekretāru sanāksmē uz 19.09.2016</t>
  </si>
  <si>
    <t>Virzību aizkavēja pasākuma saskaņošana ar nozari.  1.1.1.5.pasākuma pilnveidotais koncepts tiks prezentēts 29.septembra AK sēdē. Ja AK tiks panākta konceptuāla vienošanās par ieviešanas modeli un nosacījumiem, MK noteikumi VSS tiks izsludināti oktobrī.</t>
  </si>
  <si>
    <t>Regulējuma aizkavēšanās skaidrojama ar paplašinātā sākotnējā novērtējuma izstrādi, attiecīgi darba uzdevuma saskaņošanu un pētījuma, kurā ietvertā analīze un secinājumi ir iekļauti sākotnējā izvērtējumā, veikšanu. 
Materiāli jau iesniegti izskatīšanai 29.septembra AK sēdē.</t>
  </si>
  <si>
    <t xml:space="preserve">Regulējums ir izstrādes procesā, t.sk.tiek veikta projektu priekšatlase, kuras ietvaros tiek padziļināti vērtēta ieguldījumu pamatotība un nepieciešamība ES direktīvu prasību izpildes nodrošināšanai.  </t>
  </si>
  <si>
    <t>Regulējums kavējas objektīvu apstākļu dēļ, ņemot vērā projekta specifiku un saistību ar citām investīcijām potenciālā projekta teritorijā, tai skaitā, nepieciešamo plānojuma sasaisti ar Rail Baltic projektu, attiecīgi pirms regulējuma izstrādes turpinās darbs un sarunas ar potenciālo finansējuma saņēmēju.</t>
  </si>
  <si>
    <t>Kavējumi laika grafikā skaidrojami ar Pasaules Bankas pētījuma kavēšanos, kuru izstrādā 9.2.3.SAM ietvaros. Aktualizēts laika grafiks tālākai virzībai paredzēts VM izstrādātajā Rīcības plānā.</t>
  </si>
  <si>
    <r>
      <t xml:space="preserve">2016 aprīlis/
</t>
    </r>
    <r>
      <rPr>
        <sz val="10"/>
        <color rgb="FFFF0000"/>
        <rFont val="Calibri"/>
        <family val="2"/>
        <charset val="186"/>
        <scheme val="minor"/>
      </rPr>
      <t>10.11.2016</t>
    </r>
  </si>
  <si>
    <r>
      <t xml:space="preserve">2016 aprīlis / 
</t>
    </r>
    <r>
      <rPr>
        <sz val="10"/>
        <color rgb="FFFF0000"/>
        <rFont val="Calibri"/>
        <family val="2"/>
        <charset val="186"/>
        <scheme val="minor"/>
      </rPr>
      <t>17.11.2016</t>
    </r>
  </si>
  <si>
    <r>
      <t xml:space="preserve">2016 septembris / 
</t>
    </r>
    <r>
      <rPr>
        <sz val="10"/>
        <color rgb="FFFF0000"/>
        <rFont val="Calibri"/>
        <family val="2"/>
        <charset val="186"/>
        <scheme val="minor"/>
      </rPr>
      <t>27.12.2016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</si>
</sst>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0"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name val="Calibri"/>
      <family val="2"/>
      <charset val="186"/>
    </font>
    <font>
      <i/>
      <sz val="10"/>
      <color rgb="FFFF0000"/>
      <name val="Calibri"/>
      <family val="2"/>
      <charset val="186"/>
      <scheme val="minor"/>
    </font>
    <font>
      <i/>
      <sz val="9"/>
      <color rgb="FFFF0000"/>
      <name val="Calibri"/>
      <family val="2"/>
      <charset val="186"/>
      <scheme val="minor"/>
    </font>
    <font>
      <b/>
      <i/>
      <sz val="10"/>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18"/>
      <color theme="1"/>
      <name val="Times New Roman"/>
      <family val="2"/>
      <charset val="186"/>
    </font>
    <font>
      <b/>
      <sz val="12"/>
      <color theme="1"/>
      <name val="Calibri"/>
      <family val="2"/>
      <charset val="186"/>
      <scheme val="minor"/>
    </font>
    <font>
      <sz val="10"/>
      <color rgb="FFFF0000"/>
      <name val="Calibri"/>
      <family val="2"/>
      <charset val="186"/>
      <scheme val="minor"/>
    </font>
    <font>
      <sz val="10"/>
      <color rgb="FFFF0000"/>
      <name val="Calibri"/>
      <family val="2"/>
      <charset val="186"/>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rgb="FF000000"/>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94">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6" xfId="0" applyNumberFormat="1" applyFont="1" applyBorder="1"/>
    <xf numFmtId="49" fontId="22" fillId="0" borderId="1" xfId="5" applyNumberFormat="1" applyFont="1" applyFill="1" applyBorder="1" applyAlignment="1">
      <alignment horizontal="center" vertical="center"/>
    </xf>
    <xf numFmtId="14" fontId="22" fillId="9" borderId="1" xfId="0" applyNumberFormat="1" applyFont="1" applyFill="1" applyBorder="1" applyAlignment="1">
      <alignment horizontal="center" vertical="center" wrapText="1"/>
    </xf>
    <xf numFmtId="0" fontId="25" fillId="6" borderId="5" xfId="0" applyFont="1" applyFill="1" applyBorder="1" applyAlignment="1">
      <alignment horizontal="center" vertical="center" wrapText="1"/>
    </xf>
    <xf numFmtId="3" fontId="23" fillId="0" borderId="0" xfId="0" applyNumberFormat="1" applyFont="1"/>
    <xf numFmtId="0" fontId="23" fillId="0" borderId="0" xfId="0" applyFont="1"/>
    <xf numFmtId="1" fontId="22"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 fontId="22" fillId="0" borderId="0" xfId="0" applyNumberFormat="1" applyFont="1"/>
    <xf numFmtId="0" fontId="22" fillId="0" borderId="0" xfId="0" applyNumberFormat="1"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14" fontId="22" fillId="8" borderId="1" xfId="0" applyNumberFormat="1"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9" fontId="29" fillId="0" borderId="1" xfId="1" applyFont="1" applyFill="1" applyBorder="1" applyAlignment="1">
      <alignment horizontal="center" vertical="center" wrapText="1"/>
    </xf>
    <xf numFmtId="0"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49" fontId="26" fillId="0" borderId="1" xfId="5" applyNumberFormat="1" applyFont="1" applyFill="1" applyBorder="1" applyAlignment="1">
      <alignment horizontal="center" vertical="center"/>
    </xf>
    <xf numFmtId="0" fontId="26" fillId="0" borderId="1" xfId="0" applyFont="1" applyFill="1" applyBorder="1" applyAlignment="1">
      <alignment horizontal="left" vertical="center" wrapText="1" indent="1"/>
    </xf>
    <xf numFmtId="0" fontId="26" fillId="0" borderId="1"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Border="1" applyAlignment="1">
      <alignment horizontal="left"/>
    </xf>
    <xf numFmtId="0" fontId="33" fillId="0" borderId="0" xfId="0" applyFont="1" applyFill="1" applyAlignment="1"/>
    <xf numFmtId="0" fontId="34" fillId="0" borderId="0" xfId="0" applyFont="1" applyBorder="1" applyAlignment="1">
      <alignment horizontal="left"/>
    </xf>
    <xf numFmtId="0" fontId="35" fillId="0" borderId="0" xfId="0" applyFont="1"/>
    <xf numFmtId="0" fontId="36" fillId="0" borderId="0" xfId="0" applyFont="1"/>
    <xf numFmtId="14" fontId="22" fillId="7"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xf>
    <xf numFmtId="49" fontId="22" fillId="0" borderId="1" xfId="5" applyNumberFormat="1" applyFont="1" applyFill="1" applyBorder="1" applyAlignment="1">
      <alignment horizontal="left" vertical="center" wrapText="1" indent="1"/>
    </xf>
    <xf numFmtId="3" fontId="28" fillId="0" borderId="1" xfId="0" applyNumberFormat="1" applyFont="1" applyFill="1" applyBorder="1" applyAlignment="1">
      <alignment horizontal="center" vertical="center"/>
    </xf>
    <xf numFmtId="14" fontId="23" fillId="3" borderId="1" xfId="0" applyNumberFormat="1" applyFont="1" applyFill="1" applyBorder="1" applyAlignment="1">
      <alignment horizontal="center" vertical="center"/>
    </xf>
    <xf numFmtId="0" fontId="25" fillId="6" borderId="5"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31" fillId="10" borderId="5" xfId="0" applyFont="1" applyFill="1" applyBorder="1" applyAlignment="1">
      <alignment horizontal="left" vertical="center" wrapText="1"/>
    </xf>
    <xf numFmtId="3" fontId="25" fillId="10" borderId="5" xfId="0" applyNumberFormat="1" applyFont="1" applyFill="1" applyBorder="1" applyAlignment="1">
      <alignment horizontal="center" vertical="center" wrapText="1"/>
    </xf>
    <xf numFmtId="49" fontId="22" fillId="5" borderId="1" xfId="5" applyNumberFormat="1" applyFont="1" applyFill="1" applyBorder="1" applyAlignment="1">
      <alignment horizontal="center" vertical="center"/>
    </xf>
    <xf numFmtId="49" fontId="26" fillId="5" borderId="1" xfId="5" applyNumberFormat="1" applyFont="1" applyFill="1" applyBorder="1" applyAlignment="1">
      <alignment horizontal="center" vertical="center"/>
    </xf>
    <xf numFmtId="0" fontId="23" fillId="5" borderId="0" xfId="0" applyFont="1" applyFill="1"/>
    <xf numFmtId="3" fontId="31" fillId="10" borderId="5" xfId="0" applyNumberFormat="1" applyFont="1" applyFill="1" applyBorder="1" applyAlignment="1">
      <alignment horizontal="center" vertical="center" wrapText="1"/>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3" fillId="0" borderId="1" xfId="0" applyFont="1" applyBorder="1" applyAlignment="1">
      <alignment vertical="center" wrapText="1"/>
    </xf>
    <xf numFmtId="0" fontId="23" fillId="0" borderId="1" xfId="0" applyFont="1" applyFill="1" applyBorder="1" applyAlignment="1">
      <alignment vertical="center" wrapText="1"/>
    </xf>
    <xf numFmtId="3" fontId="26" fillId="0" borderId="1" xfId="0" applyNumberFormat="1" applyFont="1" applyFill="1" applyBorder="1" applyAlignment="1">
      <alignment horizontal="center" vertical="center" wrapText="1"/>
    </xf>
    <xf numFmtId="1" fontId="22" fillId="3" borderId="8" xfId="0" applyNumberFormat="1" applyFont="1" applyFill="1" applyBorder="1" applyAlignment="1">
      <alignment horizontal="left" vertical="center" wrapText="1"/>
    </xf>
    <xf numFmtId="3" fontId="22" fillId="11" borderId="1" xfId="16059" applyNumberFormat="1" applyFont="1" applyFill="1" applyBorder="1" applyAlignment="1" applyProtection="1">
      <alignment horizontal="center" vertical="center" wrapText="1"/>
      <protection locked="0"/>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8" xfId="0" applyFont="1" applyFill="1" applyBorder="1" applyAlignment="1">
      <alignment horizontal="center" vertical="center" wrapText="1"/>
    </xf>
    <xf numFmtId="1" fontId="22" fillId="3" borderId="2" xfId="0" applyNumberFormat="1" applyFont="1" applyFill="1" applyBorder="1" applyAlignment="1">
      <alignment horizontal="left" vertical="center" wrapText="1"/>
    </xf>
    <xf numFmtId="1" fontId="22" fillId="3" borderId="5" xfId="0" applyNumberFormat="1" applyFont="1" applyFill="1" applyBorder="1" applyAlignment="1">
      <alignment horizontal="left" vertical="center" wrapText="1"/>
    </xf>
    <xf numFmtId="0" fontId="25" fillId="6" borderId="4"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1" fontId="22" fillId="10" borderId="2" xfId="0" applyNumberFormat="1" applyFont="1" applyFill="1" applyBorder="1" applyAlignment="1">
      <alignment horizontal="center" vertical="center" wrapText="1"/>
    </xf>
    <xf numFmtId="1" fontId="22" fillId="10" borderId="3" xfId="0" applyNumberFormat="1" applyFont="1" applyFill="1" applyBorder="1" applyAlignment="1">
      <alignment horizontal="center" vertical="center" wrapText="1"/>
    </xf>
    <xf numFmtId="1" fontId="22" fillId="10" borderId="5" xfId="0" applyNumberFormat="1"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8" xfId="0" applyFont="1" applyFill="1" applyBorder="1" applyAlignment="1">
      <alignment horizontal="center" vertical="center" wrapText="1"/>
    </xf>
    <xf numFmtId="3" fontId="22" fillId="11" borderId="3" xfId="16059" applyNumberFormat="1" applyFont="1" applyFill="1" applyBorder="1" applyAlignment="1" applyProtection="1">
      <alignment horizontal="center" vertical="center" wrapText="1"/>
      <protection locked="0"/>
    </xf>
    <xf numFmtId="3" fontId="22" fillId="11" borderId="5" xfId="16059" applyNumberFormat="1" applyFont="1" applyFill="1" applyBorder="1" applyAlignment="1" applyProtection="1">
      <alignment horizontal="center" vertical="center" wrapText="1"/>
      <protection locked="0"/>
    </xf>
    <xf numFmtId="0" fontId="37" fillId="0" borderId="0" xfId="0" applyFont="1" applyAlignment="1">
      <alignment horizontal="center" vertical="center"/>
    </xf>
    <xf numFmtId="3" fontId="22" fillId="11" borderId="2" xfId="16059" applyNumberFormat="1" applyFont="1" applyFill="1" applyBorder="1" applyAlignment="1" applyProtection="1">
      <alignment horizontal="center" vertical="center" wrapText="1"/>
      <protection locked="0"/>
    </xf>
    <xf numFmtId="0" fontId="22" fillId="6" borderId="9" xfId="0" applyFont="1" applyFill="1" applyBorder="1" applyAlignment="1">
      <alignment horizontal="center" vertical="center" wrapText="1"/>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R62"/>
  <sheetViews>
    <sheetView tabSelected="1" zoomScale="80" zoomScaleNormal="80" workbookViewId="0">
      <pane xSplit="2" ySplit="6" topLeftCell="C7" activePane="bottomRight" state="frozen"/>
      <selection pane="topRight" activeCell="C1" sqref="C1"/>
      <selection pane="bottomLeft" activeCell="A7" sqref="A7"/>
      <selection pane="bottomRight" activeCell="AF9" sqref="AF9:AF10"/>
    </sheetView>
  </sheetViews>
  <sheetFormatPr defaultColWidth="9" defaultRowHeight="12.75" x14ac:dyDescent="0.2"/>
  <cols>
    <col min="1" max="1" width="4.625" style="7" hidden="1" customWidth="1"/>
    <col min="2" max="2" width="12.375" style="7" customWidth="1"/>
    <col min="3" max="3" width="44.75" style="7" customWidth="1"/>
    <col min="4" max="4" width="7.5" style="7" customWidth="1"/>
    <col min="5" max="5" width="7" style="7" customWidth="1"/>
    <col min="6" max="6" width="13.5" style="7" customWidth="1"/>
    <col min="7" max="7" width="18.125" style="7" bestFit="1" customWidth="1"/>
    <col min="8" max="8" width="10.875" style="17" hidden="1" customWidth="1"/>
    <col min="9" max="9" width="10" style="7" hidden="1" customWidth="1"/>
    <col min="10" max="10" width="13.75" style="7" hidden="1" customWidth="1"/>
    <col min="11" max="11" width="10.5" style="7" hidden="1" customWidth="1"/>
    <col min="12" max="12" width="38.375" style="7" hidden="1" customWidth="1"/>
    <col min="13" max="13" width="14.25" style="7" hidden="1" customWidth="1"/>
    <col min="14" max="14" width="11.875" style="7" hidden="1" customWidth="1"/>
    <col min="15" max="15" width="30.75" style="7" hidden="1" customWidth="1"/>
    <col min="16" max="16" width="10.125" style="7" hidden="1" customWidth="1"/>
    <col min="17" max="17" width="28.125" style="7" hidden="1" customWidth="1"/>
    <col min="18" max="18" width="12.75" style="7" hidden="1" customWidth="1"/>
    <col min="19" max="19" width="27.625" style="9" hidden="1" customWidth="1"/>
    <col min="20" max="20" width="15.5" style="11" hidden="1" customWidth="1"/>
    <col min="21" max="21" width="16.875" style="11" hidden="1" customWidth="1"/>
    <col min="22" max="22" width="13.875" style="11" hidden="1" customWidth="1"/>
    <col min="23" max="23" width="15.75" style="11" customWidth="1"/>
    <col min="24" max="24" width="15.125" style="11" customWidth="1"/>
    <col min="25" max="25" width="19.75" style="11" customWidth="1"/>
    <col min="26" max="26" width="18.625" style="11" customWidth="1"/>
    <col min="27" max="27" width="13.75" style="25" hidden="1" customWidth="1"/>
    <col min="28" max="28" width="13.75" style="11" hidden="1" customWidth="1"/>
    <col min="29" max="29" width="13.75" style="24" hidden="1" customWidth="1"/>
    <col min="30" max="31" width="15.5" style="11" hidden="1" customWidth="1"/>
    <col min="32" max="32" width="62.75" style="7" customWidth="1"/>
    <col min="33" max="16384" width="9" style="7"/>
  </cols>
  <sheetData>
    <row r="1" spans="1:32" s="17" customFormat="1" x14ac:dyDescent="0.2">
      <c r="S1" s="9"/>
      <c r="T1" s="11"/>
      <c r="U1" s="11"/>
      <c r="V1" s="11"/>
      <c r="W1" s="11"/>
      <c r="X1" s="11"/>
      <c r="Y1" s="11"/>
      <c r="Z1" s="11"/>
      <c r="AA1" s="25"/>
      <c r="AB1" s="11"/>
      <c r="AC1" s="24"/>
      <c r="AD1" s="11"/>
      <c r="AE1" s="11"/>
      <c r="AF1" s="17" t="s">
        <v>118</v>
      </c>
    </row>
    <row r="2" spans="1:32" s="17" customFormat="1" ht="27" customHeight="1" thickBot="1" x14ac:dyDescent="0.25">
      <c r="B2" s="91" t="s">
        <v>120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32" s="6" customFormat="1" ht="24.75" customHeight="1" x14ac:dyDescent="0.2">
      <c r="A3" s="76" t="s">
        <v>58</v>
      </c>
      <c r="B3" s="76" t="s">
        <v>78</v>
      </c>
      <c r="C3" s="76" t="s">
        <v>42</v>
      </c>
      <c r="D3" s="76" t="s">
        <v>76</v>
      </c>
      <c r="E3" s="80" t="s">
        <v>92</v>
      </c>
      <c r="F3" s="89" t="s">
        <v>84</v>
      </c>
      <c r="G3" s="89" t="s">
        <v>77</v>
      </c>
      <c r="H3" s="89" t="s">
        <v>86</v>
      </c>
      <c r="I3" s="89" t="s">
        <v>47</v>
      </c>
      <c r="J3" s="89" t="s">
        <v>48</v>
      </c>
      <c r="K3" s="89" t="s">
        <v>49</v>
      </c>
      <c r="L3" s="89" t="s">
        <v>50</v>
      </c>
      <c r="M3" s="89" t="s">
        <v>51</v>
      </c>
      <c r="N3" s="89" t="s">
        <v>52</v>
      </c>
      <c r="O3" s="89" t="s">
        <v>53</v>
      </c>
      <c r="P3" s="89" t="s">
        <v>54</v>
      </c>
      <c r="Q3" s="89" t="s">
        <v>55</v>
      </c>
      <c r="R3" s="89" t="s">
        <v>56</v>
      </c>
      <c r="S3" s="92" t="s">
        <v>57</v>
      </c>
      <c r="T3" s="87" t="s">
        <v>75</v>
      </c>
      <c r="U3" s="88"/>
      <c r="V3" s="79" t="s">
        <v>82</v>
      </c>
      <c r="W3" s="87" t="s">
        <v>46</v>
      </c>
      <c r="X3" s="93"/>
      <c r="Y3" s="93"/>
      <c r="Z3" s="88"/>
      <c r="AA3" s="82" t="s">
        <v>63</v>
      </c>
      <c r="AB3" s="83"/>
      <c r="AC3" s="84" t="s">
        <v>74</v>
      </c>
      <c r="AD3" s="81" t="s">
        <v>85</v>
      </c>
      <c r="AE3" s="81" t="s">
        <v>83</v>
      </c>
      <c r="AF3" s="67" t="s">
        <v>96</v>
      </c>
    </row>
    <row r="4" spans="1:32" s="6" customFormat="1" ht="16.5" customHeight="1" x14ac:dyDescent="0.2">
      <c r="A4" s="77"/>
      <c r="B4" s="77"/>
      <c r="C4" s="77"/>
      <c r="D4" s="77"/>
      <c r="E4" s="80"/>
      <c r="F4" s="89"/>
      <c r="G4" s="89"/>
      <c r="H4" s="89"/>
      <c r="I4" s="89"/>
      <c r="J4" s="89"/>
      <c r="K4" s="89"/>
      <c r="L4" s="89"/>
      <c r="M4" s="89"/>
      <c r="N4" s="89"/>
      <c r="O4" s="89"/>
      <c r="P4" s="89"/>
      <c r="Q4" s="89"/>
      <c r="R4" s="89"/>
      <c r="S4" s="89"/>
      <c r="T4" s="61"/>
      <c r="U4" s="62"/>
      <c r="V4" s="77"/>
      <c r="W4" s="71" t="s">
        <v>99</v>
      </c>
      <c r="X4" s="72"/>
      <c r="Y4" s="72" t="s">
        <v>100</v>
      </c>
      <c r="Z4" s="73"/>
      <c r="AA4" s="59"/>
      <c r="AB4" s="60"/>
      <c r="AC4" s="85"/>
      <c r="AD4" s="81"/>
      <c r="AE4" s="81"/>
      <c r="AF4" s="67"/>
    </row>
    <row r="5" spans="1:32" s="6" customFormat="1" ht="41.25" customHeight="1" x14ac:dyDescent="0.2">
      <c r="A5" s="78" t="s">
        <v>58</v>
      </c>
      <c r="B5" s="78"/>
      <c r="C5" s="78"/>
      <c r="D5" s="78"/>
      <c r="E5" s="80"/>
      <c r="F5" s="90"/>
      <c r="G5" s="90"/>
      <c r="H5" s="90"/>
      <c r="I5" s="90"/>
      <c r="J5" s="90"/>
      <c r="K5" s="90"/>
      <c r="L5" s="90"/>
      <c r="M5" s="90"/>
      <c r="N5" s="90"/>
      <c r="O5" s="90"/>
      <c r="P5" s="90"/>
      <c r="Q5" s="90"/>
      <c r="R5" s="90"/>
      <c r="S5" s="90"/>
      <c r="T5" s="52" t="s">
        <v>59</v>
      </c>
      <c r="U5" s="52" t="s">
        <v>45</v>
      </c>
      <c r="V5" s="78"/>
      <c r="W5" s="52" t="s">
        <v>97</v>
      </c>
      <c r="X5" s="52" t="s">
        <v>98</v>
      </c>
      <c r="Y5" s="52" t="s">
        <v>97</v>
      </c>
      <c r="Z5" s="52" t="s">
        <v>95</v>
      </c>
      <c r="AA5" s="33" t="s">
        <v>72</v>
      </c>
      <c r="AB5" s="34" t="s">
        <v>73</v>
      </c>
      <c r="AC5" s="86"/>
      <c r="AD5" s="81"/>
      <c r="AE5" s="81" t="s">
        <v>83</v>
      </c>
      <c r="AF5" s="67"/>
    </row>
    <row r="6" spans="1:32" s="6" customFormat="1" x14ac:dyDescent="0.2">
      <c r="A6" s="15">
        <v>1</v>
      </c>
      <c r="B6" s="51">
        <v>1</v>
      </c>
      <c r="C6" s="51">
        <v>2</v>
      </c>
      <c r="D6" s="51">
        <v>3</v>
      </c>
      <c r="E6" s="51">
        <v>4</v>
      </c>
      <c r="F6" s="51">
        <v>5</v>
      </c>
      <c r="G6" s="51">
        <v>6</v>
      </c>
      <c r="H6" s="51"/>
      <c r="I6" s="51">
        <v>9</v>
      </c>
      <c r="J6" s="51">
        <v>10</v>
      </c>
      <c r="K6" s="51">
        <v>11</v>
      </c>
      <c r="L6" s="51">
        <v>12</v>
      </c>
      <c r="M6" s="51">
        <v>13</v>
      </c>
      <c r="N6" s="51">
        <v>14</v>
      </c>
      <c r="O6" s="51">
        <v>15</v>
      </c>
      <c r="P6" s="51">
        <v>16</v>
      </c>
      <c r="Q6" s="51">
        <v>17</v>
      </c>
      <c r="R6" s="51">
        <v>18</v>
      </c>
      <c r="S6" s="51">
        <v>19</v>
      </c>
      <c r="T6" s="51">
        <v>8</v>
      </c>
      <c r="U6" s="51">
        <v>9</v>
      </c>
      <c r="V6" s="51">
        <v>10</v>
      </c>
      <c r="W6" s="51">
        <v>7</v>
      </c>
      <c r="X6" s="51">
        <v>8</v>
      </c>
      <c r="Y6" s="51">
        <v>9</v>
      </c>
      <c r="Z6" s="51">
        <v>10</v>
      </c>
      <c r="AA6" s="51">
        <v>10</v>
      </c>
      <c r="AB6" s="51">
        <v>10</v>
      </c>
      <c r="AC6" s="51">
        <v>10</v>
      </c>
      <c r="AD6" s="51">
        <v>10</v>
      </c>
      <c r="AE6" s="51">
        <v>10</v>
      </c>
      <c r="AF6" s="51">
        <v>11</v>
      </c>
    </row>
    <row r="7" spans="1:32" s="6" customFormat="1" x14ac:dyDescent="0.2">
      <c r="A7" s="50"/>
      <c r="B7" s="51"/>
      <c r="C7" s="53" t="s">
        <v>4</v>
      </c>
      <c r="D7" s="51"/>
      <c r="E7" s="51"/>
      <c r="F7" s="58">
        <f>F8+F11+F14+F17+F19</f>
        <v>321851199</v>
      </c>
      <c r="G7" s="58">
        <f>G8+G11+G14+G17+G19</f>
        <v>273123517</v>
      </c>
      <c r="H7" s="51"/>
      <c r="I7" s="51"/>
      <c r="J7" s="51"/>
      <c r="K7" s="51"/>
      <c r="L7" s="51"/>
      <c r="M7" s="51"/>
      <c r="N7" s="51"/>
      <c r="O7" s="51"/>
      <c r="P7" s="51"/>
      <c r="Q7" s="51"/>
      <c r="R7" s="51"/>
      <c r="S7" s="51"/>
      <c r="T7" s="51"/>
      <c r="U7" s="51"/>
      <c r="V7" s="51"/>
      <c r="W7" s="68"/>
      <c r="X7" s="69"/>
      <c r="Y7" s="69"/>
      <c r="Z7" s="69"/>
      <c r="AA7" s="69"/>
      <c r="AB7" s="69"/>
      <c r="AC7" s="69"/>
      <c r="AD7" s="69"/>
      <c r="AE7" s="69"/>
      <c r="AF7" s="70"/>
    </row>
    <row r="8" spans="1:32" s="6" customFormat="1" x14ac:dyDescent="0.2">
      <c r="A8" s="50"/>
      <c r="B8" s="51"/>
      <c r="C8" s="68" t="s">
        <v>93</v>
      </c>
      <c r="D8" s="69"/>
      <c r="E8" s="70"/>
      <c r="F8" s="54">
        <f>SUM(F9:F10)</f>
        <v>188943931</v>
      </c>
      <c r="G8" s="54">
        <f>SUM(G9:G10)</f>
        <v>160602340</v>
      </c>
      <c r="H8" s="51"/>
      <c r="I8" s="51"/>
      <c r="J8" s="51"/>
      <c r="K8" s="51"/>
      <c r="L8" s="51"/>
      <c r="M8" s="51"/>
      <c r="N8" s="51"/>
      <c r="O8" s="51"/>
      <c r="P8" s="51"/>
      <c r="Q8" s="51"/>
      <c r="R8" s="51"/>
      <c r="S8" s="51"/>
      <c r="T8" s="51"/>
      <c r="U8" s="51"/>
      <c r="V8" s="51"/>
      <c r="W8" s="68"/>
      <c r="X8" s="69"/>
      <c r="Y8" s="69"/>
      <c r="Z8" s="69"/>
      <c r="AA8" s="69"/>
      <c r="AB8" s="69"/>
      <c r="AC8" s="69"/>
      <c r="AD8" s="69"/>
      <c r="AE8" s="69"/>
      <c r="AF8" s="70"/>
    </row>
    <row r="9" spans="1:32" s="17" customFormat="1" ht="64.5" customHeight="1" x14ac:dyDescent="0.2">
      <c r="A9" s="19"/>
      <c r="B9" s="13" t="s">
        <v>31</v>
      </c>
      <c r="C9" s="47" t="s">
        <v>33</v>
      </c>
      <c r="D9" s="23" t="s">
        <v>3</v>
      </c>
      <c r="E9" s="23" t="s">
        <v>2</v>
      </c>
      <c r="F9" s="20">
        <f t="shared" ref="F9" si="0">G9+M9</f>
        <v>9960103</v>
      </c>
      <c r="G9" s="20">
        <f t="shared" ref="G9" si="1">I9+J9+K9</f>
        <v>8466087</v>
      </c>
      <c r="H9" s="20"/>
      <c r="I9" s="22">
        <v>0</v>
      </c>
      <c r="J9" s="22">
        <v>0</v>
      </c>
      <c r="K9" s="22">
        <v>8466087</v>
      </c>
      <c r="L9" s="21">
        <f t="shared" ref="L9" si="2">G9/F9</f>
        <v>0.84999994477968754</v>
      </c>
      <c r="M9" s="20">
        <f t="shared" ref="M9" si="3">N9+P9+R9</f>
        <v>1494016</v>
      </c>
      <c r="N9" s="22">
        <v>1494016</v>
      </c>
      <c r="O9" s="21">
        <f t="shared" ref="O9" si="4">N9/F9</f>
        <v>0.15000005522031248</v>
      </c>
      <c r="P9" s="22">
        <v>0</v>
      </c>
      <c r="Q9" s="21">
        <f t="shared" ref="Q9" si="5">P9/F9</f>
        <v>0</v>
      </c>
      <c r="R9" s="22">
        <v>0</v>
      </c>
      <c r="S9" s="21">
        <f t="shared" ref="S9" si="6">R9/F9</f>
        <v>0</v>
      </c>
      <c r="T9" s="27" t="s">
        <v>61</v>
      </c>
      <c r="U9" s="14" t="s">
        <v>44</v>
      </c>
      <c r="V9" s="19"/>
      <c r="W9" s="27" t="s">
        <v>126</v>
      </c>
      <c r="X9" s="14" t="s">
        <v>44</v>
      </c>
      <c r="Y9" s="27" t="s">
        <v>116</v>
      </c>
      <c r="Z9" s="14" t="s">
        <v>44</v>
      </c>
      <c r="AA9" s="18">
        <v>2</v>
      </c>
      <c r="AB9" s="29" t="s">
        <v>43</v>
      </c>
      <c r="AC9" s="18">
        <v>4</v>
      </c>
      <c r="AD9" s="27" t="s">
        <v>70</v>
      </c>
      <c r="AE9" s="27"/>
      <c r="AF9" s="74" t="s">
        <v>125</v>
      </c>
    </row>
    <row r="10" spans="1:32" s="17" customFormat="1" ht="65.25" customHeight="1" x14ac:dyDescent="0.2">
      <c r="A10" s="19"/>
      <c r="B10" s="13" t="s">
        <v>32</v>
      </c>
      <c r="C10" s="47" t="s">
        <v>29</v>
      </c>
      <c r="D10" s="23" t="s">
        <v>3</v>
      </c>
      <c r="E10" s="23" t="s">
        <v>1</v>
      </c>
      <c r="F10" s="20">
        <f t="shared" ref="F10" si="7">G10+M10</f>
        <v>178983828</v>
      </c>
      <c r="G10" s="20">
        <f t="shared" ref="G10" si="8">I10+J10+K10</f>
        <v>152136253</v>
      </c>
      <c r="H10" s="20"/>
      <c r="I10" s="22">
        <v>0</v>
      </c>
      <c r="J10" s="22">
        <v>152136253</v>
      </c>
      <c r="K10" s="22">
        <v>0</v>
      </c>
      <c r="L10" s="21">
        <f t="shared" ref="L10" si="9">G10/F10</f>
        <v>0.84999999553032246</v>
      </c>
      <c r="M10" s="20">
        <f t="shared" ref="M10" si="10">N10+P10+R10</f>
        <v>26847575</v>
      </c>
      <c r="N10" s="22">
        <v>16199965</v>
      </c>
      <c r="O10" s="21">
        <f t="shared" ref="O10" si="11">N10/F10</f>
        <v>9.0510775085221665E-2</v>
      </c>
      <c r="P10" s="22">
        <v>0</v>
      </c>
      <c r="Q10" s="21">
        <f t="shared" ref="Q10" si="12">P10/F10</f>
        <v>0</v>
      </c>
      <c r="R10" s="22">
        <v>10647610</v>
      </c>
      <c r="S10" s="21">
        <f t="shared" ref="S10" si="13">R10/F10</f>
        <v>5.9489229384455895E-2</v>
      </c>
      <c r="T10" s="27" t="s">
        <v>61</v>
      </c>
      <c r="U10" s="14" t="s">
        <v>44</v>
      </c>
      <c r="V10" s="46"/>
      <c r="W10" s="27" t="s">
        <v>127</v>
      </c>
      <c r="X10" s="14" t="s">
        <v>44</v>
      </c>
      <c r="Y10" s="27" t="s">
        <v>128</v>
      </c>
      <c r="Z10" s="29" t="s">
        <v>43</v>
      </c>
      <c r="AA10" s="18">
        <v>2</v>
      </c>
      <c r="AB10" s="29" t="s">
        <v>43</v>
      </c>
      <c r="AC10" s="18">
        <v>4</v>
      </c>
      <c r="AD10" s="27" t="s">
        <v>61</v>
      </c>
      <c r="AE10" s="27"/>
      <c r="AF10" s="75"/>
    </row>
    <row r="11" spans="1:32" s="17" customFormat="1" ht="17.25" customHeight="1" x14ac:dyDescent="0.2">
      <c r="A11" s="19"/>
      <c r="B11" s="55"/>
      <c r="C11" s="68" t="s">
        <v>88</v>
      </c>
      <c r="D11" s="69"/>
      <c r="E11" s="70"/>
      <c r="F11" s="54">
        <f>SUM(F12:F13)</f>
        <v>75365893</v>
      </c>
      <c r="G11" s="54">
        <f>SUM(G12:G13)</f>
        <v>63611009</v>
      </c>
      <c r="H11" s="51"/>
      <c r="I11" s="51"/>
      <c r="J11" s="51"/>
      <c r="K11" s="51"/>
      <c r="L11" s="51"/>
      <c r="M11" s="51"/>
      <c r="N11" s="51"/>
      <c r="O11" s="51"/>
      <c r="P11" s="51"/>
      <c r="Q11" s="51"/>
      <c r="R11" s="51"/>
      <c r="S11" s="51"/>
      <c r="T11" s="51"/>
      <c r="U11" s="51"/>
      <c r="V11" s="51"/>
      <c r="W11" s="68"/>
      <c r="X11" s="69"/>
      <c r="Y11" s="69"/>
      <c r="Z11" s="69"/>
      <c r="AA11" s="69"/>
      <c r="AB11" s="69"/>
      <c r="AC11" s="69"/>
      <c r="AD11" s="69"/>
      <c r="AE11" s="69"/>
      <c r="AF11" s="70"/>
    </row>
    <row r="12" spans="1:32" s="17" customFormat="1" ht="52.5" customHeight="1" x14ac:dyDescent="0.2">
      <c r="A12" s="19"/>
      <c r="B12" s="13" t="s">
        <v>7</v>
      </c>
      <c r="C12" s="47" t="s">
        <v>30</v>
      </c>
      <c r="D12" s="23" t="s">
        <v>3</v>
      </c>
      <c r="E12" s="23" t="s">
        <v>0</v>
      </c>
      <c r="F12" s="20">
        <f>G12+M12</f>
        <v>62581758</v>
      </c>
      <c r="G12" s="20">
        <f>I12+J12+K12</f>
        <v>53194494</v>
      </c>
      <c r="H12" s="20"/>
      <c r="I12" s="22">
        <v>53194494</v>
      </c>
      <c r="J12" s="22">
        <v>0</v>
      </c>
      <c r="K12" s="22">
        <v>0</v>
      </c>
      <c r="L12" s="21">
        <f>G12/F12</f>
        <v>0.84999999520627079</v>
      </c>
      <c r="M12" s="20">
        <f>N12+P12+R12</f>
        <v>9387264</v>
      </c>
      <c r="N12" s="22">
        <v>0</v>
      </c>
      <c r="O12" s="21">
        <f>N12/F12</f>
        <v>0</v>
      </c>
      <c r="P12" s="22">
        <v>0</v>
      </c>
      <c r="Q12" s="21">
        <f>P12/F12</f>
        <v>0</v>
      </c>
      <c r="R12" s="22">
        <v>9387264</v>
      </c>
      <c r="S12" s="21">
        <f>R12/F12</f>
        <v>0.15000000479372919</v>
      </c>
      <c r="T12" s="27" t="s">
        <v>61</v>
      </c>
      <c r="U12" s="14" t="s">
        <v>44</v>
      </c>
      <c r="V12" s="46"/>
      <c r="W12" s="27" t="s">
        <v>109</v>
      </c>
      <c r="X12" s="14" t="s">
        <v>44</v>
      </c>
      <c r="Y12" s="27" t="s">
        <v>110</v>
      </c>
      <c r="Z12" s="14" t="s">
        <v>44</v>
      </c>
      <c r="AA12" s="18">
        <v>2</v>
      </c>
      <c r="AB12" s="29" t="s">
        <v>43</v>
      </c>
      <c r="AC12" s="18">
        <v>4</v>
      </c>
      <c r="AD12" s="27" t="s">
        <v>69</v>
      </c>
      <c r="AE12" s="27"/>
      <c r="AF12" s="63" t="s">
        <v>122</v>
      </c>
    </row>
    <row r="13" spans="1:32" s="17" customFormat="1" ht="44.25" customHeight="1" x14ac:dyDescent="0.2">
      <c r="A13" s="19"/>
      <c r="B13" s="26" t="s">
        <v>37</v>
      </c>
      <c r="C13" s="28" t="s">
        <v>40</v>
      </c>
      <c r="D13" s="26" t="s">
        <v>3</v>
      </c>
      <c r="E13" s="26" t="s">
        <v>1</v>
      </c>
      <c r="F13" s="20">
        <f>G13+M13</f>
        <v>12784135</v>
      </c>
      <c r="G13" s="20">
        <f>I13+J13+K13</f>
        <v>10416515</v>
      </c>
      <c r="H13" s="20"/>
      <c r="I13" s="20">
        <v>0</v>
      </c>
      <c r="J13" s="20">
        <v>10416515</v>
      </c>
      <c r="K13" s="20">
        <v>0</v>
      </c>
      <c r="L13" s="21">
        <f>G13/F13</f>
        <v>0.81480014095595832</v>
      </c>
      <c r="M13" s="20">
        <f>N13+P13+R13</f>
        <v>2367620</v>
      </c>
      <c r="N13" s="20">
        <v>2367620</v>
      </c>
      <c r="O13" s="21">
        <f>N13/F13</f>
        <v>0.18519985904404171</v>
      </c>
      <c r="P13" s="20">
        <v>0</v>
      </c>
      <c r="Q13" s="21">
        <f>P13/F13</f>
        <v>0</v>
      </c>
      <c r="R13" s="20">
        <v>0</v>
      </c>
      <c r="S13" s="21">
        <f>R13/F13</f>
        <v>0</v>
      </c>
      <c r="T13" s="27" t="s">
        <v>17</v>
      </c>
      <c r="U13" s="44" t="s">
        <v>17</v>
      </c>
      <c r="V13" s="44" t="s">
        <v>17</v>
      </c>
      <c r="W13" s="27" t="s">
        <v>102</v>
      </c>
      <c r="X13" s="14" t="s">
        <v>44</v>
      </c>
      <c r="Y13" s="27" t="s">
        <v>103</v>
      </c>
      <c r="Z13" s="29" t="s">
        <v>43</v>
      </c>
      <c r="AA13" s="18">
        <v>2</v>
      </c>
      <c r="AB13" s="29" t="s">
        <v>43</v>
      </c>
      <c r="AC13" s="18">
        <v>6</v>
      </c>
      <c r="AD13" s="27" t="s">
        <v>81</v>
      </c>
      <c r="AE13" s="27"/>
      <c r="AF13" s="64" t="s">
        <v>113</v>
      </c>
    </row>
    <row r="14" spans="1:32" s="17" customFormat="1" ht="14.25" customHeight="1" x14ac:dyDescent="0.2">
      <c r="A14" s="19"/>
      <c r="B14" s="55"/>
      <c r="C14" s="68" t="s">
        <v>89</v>
      </c>
      <c r="D14" s="69"/>
      <c r="E14" s="70"/>
      <c r="F14" s="54">
        <f>SUM(F15:F16)</f>
        <v>32552786</v>
      </c>
      <c r="G14" s="54">
        <f>SUM(G15:G16)</f>
        <v>27669868</v>
      </c>
      <c r="H14" s="51"/>
      <c r="I14" s="51"/>
      <c r="J14" s="51"/>
      <c r="K14" s="51"/>
      <c r="L14" s="51"/>
      <c r="M14" s="51"/>
      <c r="N14" s="51"/>
      <c r="O14" s="51"/>
      <c r="P14" s="51"/>
      <c r="Q14" s="51"/>
      <c r="R14" s="51"/>
      <c r="S14" s="51"/>
      <c r="T14" s="51"/>
      <c r="U14" s="51"/>
      <c r="V14" s="51"/>
      <c r="W14" s="68"/>
      <c r="X14" s="69"/>
      <c r="Y14" s="69"/>
      <c r="Z14" s="69"/>
      <c r="AA14" s="69"/>
      <c r="AB14" s="69"/>
      <c r="AC14" s="69"/>
      <c r="AD14" s="69"/>
      <c r="AE14" s="69"/>
      <c r="AF14" s="70"/>
    </row>
    <row r="15" spans="1:32" s="17" customFormat="1" ht="69.75" customHeight="1" x14ac:dyDescent="0.2">
      <c r="A15" s="19"/>
      <c r="B15" s="13" t="s">
        <v>36</v>
      </c>
      <c r="C15" s="28" t="s">
        <v>39</v>
      </c>
      <c r="D15" s="26" t="s">
        <v>3</v>
      </c>
      <c r="E15" s="26" t="s">
        <v>1</v>
      </c>
      <c r="F15" s="20">
        <f>G15+M15</f>
        <v>32552786</v>
      </c>
      <c r="G15" s="20">
        <f>I15+J15+K15</f>
        <v>27669868</v>
      </c>
      <c r="H15" s="20"/>
      <c r="I15" s="20">
        <v>0</v>
      </c>
      <c r="J15" s="20">
        <v>27669868</v>
      </c>
      <c r="K15" s="20">
        <v>0</v>
      </c>
      <c r="L15" s="21">
        <f>G15/F15</f>
        <v>0.84999999692806627</v>
      </c>
      <c r="M15" s="20">
        <f>N15+P15+R15</f>
        <v>4882918</v>
      </c>
      <c r="N15" s="20">
        <v>4882918</v>
      </c>
      <c r="O15" s="21">
        <f>N15/F15</f>
        <v>0.1500000030719337</v>
      </c>
      <c r="P15" s="20">
        <v>0</v>
      </c>
      <c r="Q15" s="21">
        <f>P15/F15</f>
        <v>0</v>
      </c>
      <c r="R15" s="20">
        <v>0</v>
      </c>
      <c r="S15" s="21">
        <f>R15/F15</f>
        <v>0</v>
      </c>
      <c r="T15" s="27" t="s">
        <v>60</v>
      </c>
      <c r="U15" s="44" t="s">
        <v>87</v>
      </c>
      <c r="V15" s="49"/>
      <c r="W15" s="27" t="s">
        <v>111</v>
      </c>
      <c r="X15" s="14" t="s">
        <v>44</v>
      </c>
      <c r="Y15" s="27" t="s">
        <v>101</v>
      </c>
      <c r="Z15" s="14" t="s">
        <v>44</v>
      </c>
      <c r="AA15" s="18">
        <v>2</v>
      </c>
      <c r="AB15" s="29" t="s">
        <v>43</v>
      </c>
      <c r="AC15" s="18">
        <v>4</v>
      </c>
      <c r="AD15" s="27" t="s">
        <v>68</v>
      </c>
      <c r="AE15" s="27"/>
      <c r="AF15" s="64" t="s">
        <v>121</v>
      </c>
    </row>
    <row r="16" spans="1:32" s="17" customFormat="1" ht="92.25" customHeight="1" x14ac:dyDescent="0.2">
      <c r="A16" s="19"/>
      <c r="B16" s="35" t="s">
        <v>64</v>
      </c>
      <c r="C16" s="36" t="s">
        <v>65</v>
      </c>
      <c r="D16" s="37" t="s">
        <v>3</v>
      </c>
      <c r="E16" s="37" t="s">
        <v>1</v>
      </c>
      <c r="F16" s="65" t="s">
        <v>108</v>
      </c>
      <c r="G16" s="65" t="s">
        <v>108</v>
      </c>
      <c r="H16" s="31"/>
      <c r="I16" s="31">
        <v>0</v>
      </c>
      <c r="J16" s="31" t="s">
        <v>66</v>
      </c>
      <c r="K16" s="31">
        <v>0</v>
      </c>
      <c r="L16" s="32">
        <v>0.85</v>
      </c>
      <c r="M16" s="31" t="s">
        <v>66</v>
      </c>
      <c r="N16" s="31" t="s">
        <v>66</v>
      </c>
      <c r="O16" s="32">
        <v>0.15</v>
      </c>
      <c r="P16" s="31">
        <v>0</v>
      </c>
      <c r="Q16" s="32">
        <v>0</v>
      </c>
      <c r="R16" s="31">
        <v>0</v>
      </c>
      <c r="S16" s="32">
        <v>0</v>
      </c>
      <c r="T16" s="27" t="s">
        <v>61</v>
      </c>
      <c r="U16" s="14" t="s">
        <v>44</v>
      </c>
      <c r="V16" s="27"/>
      <c r="W16" s="27" t="s">
        <v>112</v>
      </c>
      <c r="X16" s="14" t="s">
        <v>44</v>
      </c>
      <c r="Y16" s="27" t="s">
        <v>101</v>
      </c>
      <c r="Z16" s="14" t="s">
        <v>44</v>
      </c>
      <c r="AA16" s="18">
        <v>2</v>
      </c>
      <c r="AB16" s="29" t="s">
        <v>43</v>
      </c>
      <c r="AC16" s="18">
        <v>4</v>
      </c>
      <c r="AD16" s="27" t="s">
        <v>68</v>
      </c>
      <c r="AE16" s="27"/>
      <c r="AF16" s="64" t="s">
        <v>117</v>
      </c>
    </row>
    <row r="17" spans="1:44" s="17" customFormat="1" ht="15.75" customHeight="1" x14ac:dyDescent="0.2">
      <c r="A17" s="19"/>
      <c r="B17" s="56"/>
      <c r="C17" s="68" t="s">
        <v>91</v>
      </c>
      <c r="D17" s="69"/>
      <c r="E17" s="70"/>
      <c r="F17" s="54">
        <f>F18</f>
        <v>16643483</v>
      </c>
      <c r="G17" s="54">
        <f>G18</f>
        <v>14146960</v>
      </c>
      <c r="H17" s="51"/>
      <c r="I17" s="51"/>
      <c r="J17" s="51"/>
      <c r="K17" s="51"/>
      <c r="L17" s="51"/>
      <c r="M17" s="51"/>
      <c r="N17" s="51"/>
      <c r="O17" s="51"/>
      <c r="P17" s="51"/>
      <c r="Q17" s="51"/>
      <c r="R17" s="51"/>
      <c r="S17" s="51"/>
      <c r="T17" s="51"/>
      <c r="U17" s="51"/>
      <c r="V17" s="51"/>
      <c r="W17" s="68"/>
      <c r="X17" s="69"/>
      <c r="Y17" s="69"/>
      <c r="Z17" s="69"/>
      <c r="AA17" s="69"/>
      <c r="AB17" s="69"/>
      <c r="AC17" s="69"/>
      <c r="AD17" s="69"/>
      <c r="AE17" s="69"/>
      <c r="AF17" s="70"/>
    </row>
    <row r="18" spans="1:44" s="17" customFormat="1" ht="59.25" customHeight="1" x14ac:dyDescent="0.2">
      <c r="A18" s="19"/>
      <c r="B18" s="26" t="s">
        <v>38</v>
      </c>
      <c r="C18" s="28" t="s">
        <v>41</v>
      </c>
      <c r="D18" s="23" t="s">
        <v>3</v>
      </c>
      <c r="E18" s="23" t="s">
        <v>0</v>
      </c>
      <c r="F18" s="20">
        <f t="shared" ref="F18" si="14">G18+M18</f>
        <v>16643483</v>
      </c>
      <c r="G18" s="20">
        <f t="shared" ref="G18" si="15">I18+J18+K18</f>
        <v>14146960</v>
      </c>
      <c r="H18" s="20"/>
      <c r="I18" s="22">
        <v>14146960</v>
      </c>
      <c r="J18" s="48">
        <v>0</v>
      </c>
      <c r="K18" s="22">
        <v>0</v>
      </c>
      <c r="L18" s="21">
        <f t="shared" ref="L18" si="16">G18/F18</f>
        <v>0.84999996695403235</v>
      </c>
      <c r="M18" s="20">
        <f t="shared" ref="M18" si="17">N18+P18+R18</f>
        <v>2496523</v>
      </c>
      <c r="N18" s="22">
        <v>2496523</v>
      </c>
      <c r="O18" s="21">
        <f t="shared" ref="O18" si="18">N18/F18</f>
        <v>0.1500000330459676</v>
      </c>
      <c r="P18" s="22">
        <v>0</v>
      </c>
      <c r="Q18" s="21">
        <f t="shared" ref="Q18" si="19">P18/F18</f>
        <v>0</v>
      </c>
      <c r="R18" s="22">
        <v>0</v>
      </c>
      <c r="S18" s="21">
        <f t="shared" ref="S18" si="20">R18/F18</f>
        <v>0</v>
      </c>
      <c r="T18" s="27" t="s">
        <v>67</v>
      </c>
      <c r="U18" s="14" t="s">
        <v>44</v>
      </c>
      <c r="V18" s="27"/>
      <c r="W18" s="27" t="s">
        <v>101</v>
      </c>
      <c r="X18" s="14" t="s">
        <v>44</v>
      </c>
      <c r="Y18" s="30" t="s">
        <v>115</v>
      </c>
      <c r="Z18" s="29" t="s">
        <v>43</v>
      </c>
      <c r="AA18" s="18">
        <v>2</v>
      </c>
      <c r="AB18" s="29" t="s">
        <v>43</v>
      </c>
      <c r="AC18" s="18">
        <v>4</v>
      </c>
      <c r="AD18" s="27" t="s">
        <v>69</v>
      </c>
      <c r="AE18" s="27"/>
      <c r="AF18" s="63" t="s">
        <v>123</v>
      </c>
    </row>
    <row r="19" spans="1:44" s="17" customFormat="1" ht="15" customHeight="1" x14ac:dyDescent="0.2">
      <c r="A19" s="19">
        <v>27</v>
      </c>
      <c r="B19" s="57"/>
      <c r="C19" s="68" t="s">
        <v>90</v>
      </c>
      <c r="D19" s="69"/>
      <c r="E19" s="70"/>
      <c r="F19" s="54">
        <f>F20</f>
        <v>8345106</v>
      </c>
      <c r="G19" s="54">
        <f>G20</f>
        <v>7093340</v>
      </c>
      <c r="H19" s="51"/>
      <c r="I19" s="51"/>
      <c r="J19" s="51"/>
      <c r="K19" s="51"/>
      <c r="L19" s="51"/>
      <c r="M19" s="51"/>
      <c r="N19" s="51"/>
      <c r="O19" s="51"/>
      <c r="P19" s="51"/>
      <c r="Q19" s="51"/>
      <c r="R19" s="51"/>
      <c r="S19" s="51"/>
      <c r="T19" s="51"/>
      <c r="U19" s="51"/>
      <c r="V19" s="51"/>
      <c r="W19" s="68"/>
      <c r="X19" s="69"/>
      <c r="Y19" s="69"/>
      <c r="Z19" s="69"/>
      <c r="AA19" s="69"/>
      <c r="AB19" s="69"/>
      <c r="AC19" s="69"/>
      <c r="AD19" s="69"/>
      <c r="AE19" s="69"/>
      <c r="AF19" s="70"/>
    </row>
    <row r="20" spans="1:44" s="17" customFormat="1" ht="52.5" customHeight="1" x14ac:dyDescent="0.2">
      <c r="A20" s="19">
        <v>99</v>
      </c>
      <c r="B20" s="26" t="s">
        <v>34</v>
      </c>
      <c r="C20" s="28" t="s">
        <v>35</v>
      </c>
      <c r="D20" s="23" t="s">
        <v>3</v>
      </c>
      <c r="E20" s="23" t="s">
        <v>0</v>
      </c>
      <c r="F20" s="20">
        <f>G20+M20</f>
        <v>8345106</v>
      </c>
      <c r="G20" s="20">
        <f>I20+J20+K20</f>
        <v>7093340</v>
      </c>
      <c r="H20" s="20"/>
      <c r="I20" s="22">
        <v>7093340</v>
      </c>
      <c r="J20" s="22">
        <v>0</v>
      </c>
      <c r="K20" s="22">
        <v>0</v>
      </c>
      <c r="L20" s="21">
        <f>G20/F20</f>
        <v>0.84999998801692878</v>
      </c>
      <c r="M20" s="20">
        <f>N20+P20+R20</f>
        <v>1251766</v>
      </c>
      <c r="N20" s="22">
        <v>0</v>
      </c>
      <c r="O20" s="21">
        <f>N20/F20</f>
        <v>0</v>
      </c>
      <c r="P20" s="22">
        <v>1251766</v>
      </c>
      <c r="Q20" s="21">
        <f>P20/F20</f>
        <v>0.15000001198307128</v>
      </c>
      <c r="R20" s="22">
        <v>0</v>
      </c>
      <c r="S20" s="21">
        <f>R20/F20</f>
        <v>0</v>
      </c>
      <c r="T20" s="27" t="s">
        <v>62</v>
      </c>
      <c r="U20" s="14" t="s">
        <v>44</v>
      </c>
      <c r="V20" s="46"/>
      <c r="W20" s="27" t="s">
        <v>114</v>
      </c>
      <c r="X20" s="14" t="s">
        <v>44</v>
      </c>
      <c r="Y20" s="27" t="s">
        <v>107</v>
      </c>
      <c r="Z20" s="14" t="s">
        <v>44</v>
      </c>
      <c r="AA20" s="18">
        <v>2</v>
      </c>
      <c r="AB20" s="29" t="s">
        <v>43</v>
      </c>
      <c r="AC20" s="18">
        <v>4</v>
      </c>
      <c r="AD20" s="27" t="s">
        <v>71</v>
      </c>
      <c r="AE20" s="45">
        <v>42643</v>
      </c>
      <c r="AF20" s="66" t="s">
        <v>124</v>
      </c>
    </row>
    <row r="21" spans="1:44" ht="17.25" customHeight="1" x14ac:dyDescent="0.2">
      <c r="B21" s="38" t="s">
        <v>79</v>
      </c>
      <c r="C21" s="38"/>
      <c r="S21" s="7"/>
    </row>
    <row r="22" spans="1:44" s="17" customFormat="1" ht="17.25" customHeight="1" x14ac:dyDescent="0.2">
      <c r="B22" s="38" t="s">
        <v>94</v>
      </c>
      <c r="T22" s="11"/>
      <c r="U22" s="11"/>
      <c r="V22" s="11"/>
      <c r="W22" s="11"/>
      <c r="X22" s="11"/>
      <c r="Y22" s="11"/>
      <c r="Z22" s="11"/>
      <c r="AA22" s="25"/>
      <c r="AB22" s="11"/>
      <c r="AC22" s="24"/>
      <c r="AD22" s="11"/>
      <c r="AE22" s="11"/>
    </row>
    <row r="23" spans="1:44" ht="19.5" customHeight="1" x14ac:dyDescent="0.45">
      <c r="W23" s="41" t="s">
        <v>104</v>
      </c>
      <c r="X23" s="42"/>
      <c r="Y23" s="42"/>
      <c r="Z23" s="43"/>
      <c r="AA23" s="43"/>
      <c r="AB23" s="41" t="s">
        <v>80</v>
      </c>
      <c r="AC23" s="39"/>
      <c r="AD23" s="39"/>
      <c r="AE23" s="39"/>
      <c r="AF23" s="41" t="s">
        <v>80</v>
      </c>
      <c r="AH23" s="40"/>
      <c r="AI23" s="40"/>
      <c r="AJ23" s="40"/>
      <c r="AK23" s="40"/>
      <c r="AL23" s="40"/>
      <c r="AM23" s="40"/>
      <c r="AN23" s="40"/>
      <c r="AO23" s="40"/>
      <c r="AP23" s="40"/>
      <c r="AQ23" s="40"/>
      <c r="AR23" s="2"/>
    </row>
    <row r="24" spans="1:44" ht="14.25" customHeight="1" x14ac:dyDescent="0.2">
      <c r="B24" s="39" t="s">
        <v>119</v>
      </c>
    </row>
    <row r="25" spans="1:44" ht="15" customHeight="1" x14ac:dyDescent="0.2">
      <c r="B25" s="39" t="s">
        <v>105</v>
      </c>
    </row>
    <row r="26" spans="1:44" ht="12.75" customHeight="1" x14ac:dyDescent="0.2">
      <c r="B26" s="39" t="s">
        <v>106</v>
      </c>
      <c r="G26" s="16"/>
      <c r="H26" s="16"/>
      <c r="S26" s="7"/>
    </row>
    <row r="27" spans="1:44" ht="12.75" customHeight="1" x14ac:dyDescent="0.2">
      <c r="B27" s="39"/>
      <c r="S27" s="7"/>
    </row>
    <row r="28" spans="1:44" x14ac:dyDescent="0.2">
      <c r="S28" s="7"/>
    </row>
    <row r="29" spans="1:44" collapsed="1" x14ac:dyDescent="0.2">
      <c r="S29" s="7"/>
    </row>
    <row r="30" spans="1:44" hidden="1" x14ac:dyDescent="0.2">
      <c r="D30" s="10"/>
      <c r="S30" s="7"/>
      <c r="AA30" s="11"/>
    </row>
    <row r="31" spans="1:44" hidden="1" x14ac:dyDescent="0.2">
      <c r="D31" s="10"/>
      <c r="S31" s="12"/>
      <c r="AA31" s="11"/>
    </row>
    <row r="32" spans="1:44" hidden="1" x14ac:dyDescent="0.2">
      <c r="D32" s="10"/>
      <c r="S32" s="12"/>
      <c r="AA32" s="11"/>
    </row>
    <row r="33" spans="4:27" hidden="1" x14ac:dyDescent="0.2">
      <c r="D33" s="10"/>
      <c r="S33" s="12"/>
      <c r="AA33" s="11"/>
    </row>
    <row r="34" spans="4:27" hidden="1" x14ac:dyDescent="0.2">
      <c r="D34" s="10"/>
      <c r="S34" s="12"/>
      <c r="AA34" s="11"/>
    </row>
    <row r="35" spans="4:27" hidden="1" x14ac:dyDescent="0.2">
      <c r="D35" s="10"/>
      <c r="AA35" s="11"/>
    </row>
    <row r="36" spans="4:27" hidden="1" x14ac:dyDescent="0.2">
      <c r="D36" s="10"/>
      <c r="AA36" s="11"/>
    </row>
    <row r="37" spans="4:27" hidden="1" x14ac:dyDescent="0.2">
      <c r="D37" s="10"/>
      <c r="AA37" s="11"/>
    </row>
    <row r="38" spans="4:27" hidden="1" x14ac:dyDescent="0.2">
      <c r="D38" s="10"/>
      <c r="AA38" s="11"/>
    </row>
    <row r="39" spans="4:27" hidden="1" x14ac:dyDescent="0.2">
      <c r="D39" s="10"/>
      <c r="AA39" s="11"/>
    </row>
    <row r="40" spans="4:27" hidden="1" x14ac:dyDescent="0.2">
      <c r="D40" s="10"/>
      <c r="AA40" s="11"/>
    </row>
    <row r="41" spans="4:27" hidden="1" x14ac:dyDescent="0.2">
      <c r="D41" s="10"/>
      <c r="AA41" s="11"/>
    </row>
    <row r="42" spans="4:27" hidden="1" x14ac:dyDescent="0.2">
      <c r="D42" s="10"/>
      <c r="AA42" s="11"/>
    </row>
    <row r="43" spans="4:27" hidden="1" x14ac:dyDescent="0.2">
      <c r="D43" s="10"/>
      <c r="AA43" s="11"/>
    </row>
    <row r="44" spans="4:27" hidden="1" x14ac:dyDescent="0.2">
      <c r="D44" s="10"/>
      <c r="AA44" s="11"/>
    </row>
    <row r="45" spans="4:27" hidden="1" x14ac:dyDescent="0.2">
      <c r="D45" s="10"/>
      <c r="AA45" s="11"/>
    </row>
    <row r="46" spans="4:27" hidden="1" x14ac:dyDescent="0.2">
      <c r="D46" s="10"/>
      <c r="AA46" s="11"/>
    </row>
    <row r="47" spans="4:27" hidden="1" x14ac:dyDescent="0.2">
      <c r="D47" s="10"/>
      <c r="AA47" s="11"/>
    </row>
    <row r="48" spans="4:27" hidden="1" x14ac:dyDescent="0.2">
      <c r="D48" s="10"/>
      <c r="AA48" s="11"/>
    </row>
    <row r="49" spans="4:27" hidden="1" x14ac:dyDescent="0.2">
      <c r="D49" s="10"/>
      <c r="AA49" s="11"/>
    </row>
    <row r="50" spans="4:27" hidden="1" x14ac:dyDescent="0.2">
      <c r="D50" s="10"/>
      <c r="AA50" s="11"/>
    </row>
    <row r="51" spans="4:27" hidden="1" x14ac:dyDescent="0.2">
      <c r="D51" s="10"/>
      <c r="AA51" s="11"/>
    </row>
    <row r="52" spans="4:27" hidden="1" x14ac:dyDescent="0.2">
      <c r="D52" s="10"/>
      <c r="AA52" s="11"/>
    </row>
    <row r="53" spans="4:27" hidden="1" x14ac:dyDescent="0.2">
      <c r="D53" s="10"/>
      <c r="AA53" s="11"/>
    </row>
    <row r="54" spans="4:27" hidden="1" x14ac:dyDescent="0.2">
      <c r="D54" s="10"/>
      <c r="AA54" s="11"/>
    </row>
    <row r="55" spans="4:27" hidden="1" x14ac:dyDescent="0.2">
      <c r="D55" s="10"/>
      <c r="AA55" s="11"/>
    </row>
    <row r="56" spans="4:27" hidden="1" x14ac:dyDescent="0.2">
      <c r="D56" s="10"/>
      <c r="AA56" s="11"/>
    </row>
    <row r="57" spans="4:27" hidden="1" x14ac:dyDescent="0.2">
      <c r="D57" s="10"/>
      <c r="AA57" s="11"/>
    </row>
    <row r="58" spans="4:27" hidden="1" x14ac:dyDescent="0.2">
      <c r="D58" s="10"/>
      <c r="AA58" s="11"/>
    </row>
    <row r="59" spans="4:27" hidden="1" x14ac:dyDescent="0.2">
      <c r="D59" s="8"/>
      <c r="AA59" s="11"/>
    </row>
    <row r="60" spans="4:27" hidden="1" x14ac:dyDescent="0.2">
      <c r="AA60" s="11"/>
    </row>
    <row r="61" spans="4:27" hidden="1" x14ac:dyDescent="0.2">
      <c r="AA61" s="11"/>
    </row>
    <row r="62" spans="4:27" hidden="1" x14ac:dyDescent="0.2">
      <c r="AA62" s="11"/>
    </row>
  </sheetData>
  <autoFilter ref="B6:AE20"/>
  <sortState ref="B7:AK141">
    <sortCondition ref="AE7:AE141"/>
  </sortState>
  <dataConsolidate/>
  <mergeCells count="42">
    <mergeCell ref="C11:E11"/>
    <mergeCell ref="C14:E14"/>
    <mergeCell ref="C17:E17"/>
    <mergeCell ref="C19:E19"/>
    <mergeCell ref="W17:AF17"/>
    <mergeCell ref="W19:AF19"/>
    <mergeCell ref="B2:AE2"/>
    <mergeCell ref="C8:E8"/>
    <mergeCell ref="L3:L5"/>
    <mergeCell ref="M3:M5"/>
    <mergeCell ref="O3:O5"/>
    <mergeCell ref="D3:D5"/>
    <mergeCell ref="C3:C5"/>
    <mergeCell ref="F3:F5"/>
    <mergeCell ref="AE3:AE5"/>
    <mergeCell ref="S3:S5"/>
    <mergeCell ref="P3:P5"/>
    <mergeCell ref="N3:N5"/>
    <mergeCell ref="Q3:Q5"/>
    <mergeCell ref="W3:Z3"/>
    <mergeCell ref="R3:R5"/>
    <mergeCell ref="A3:A5"/>
    <mergeCell ref="V3:V5"/>
    <mergeCell ref="E3:E5"/>
    <mergeCell ref="AD3:AD5"/>
    <mergeCell ref="AA3:AB3"/>
    <mergeCell ref="AC3:AC5"/>
    <mergeCell ref="T3:U3"/>
    <mergeCell ref="G3:G5"/>
    <mergeCell ref="I3:I5"/>
    <mergeCell ref="J3:J5"/>
    <mergeCell ref="K3:K5"/>
    <mergeCell ref="B3:B5"/>
    <mergeCell ref="H3:H5"/>
    <mergeCell ref="AF3:AF5"/>
    <mergeCell ref="W8:AF8"/>
    <mergeCell ref="W7:AF7"/>
    <mergeCell ref="W11:AF11"/>
    <mergeCell ref="W14:AF14"/>
    <mergeCell ref="W4:X4"/>
    <mergeCell ref="Y4:Z4"/>
    <mergeCell ref="AF9:AF10"/>
  </mergeCells>
  <pageMargins left="0.25" right="0.25" top="0.75" bottom="0.75" header="0.3" footer="0.3"/>
  <pageSetup paperSize="9" scale="57"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0</v>
      </c>
      <c r="C2" s="2">
        <v>1349414695</v>
      </c>
      <c r="D2" s="2">
        <v>167454594</v>
      </c>
      <c r="E2" s="2">
        <v>175995293</v>
      </c>
      <c r="F2" s="2">
        <v>185012112</v>
      </c>
      <c r="G2" s="2">
        <v>193047173</v>
      </c>
      <c r="H2" s="2">
        <v>200965711</v>
      </c>
      <c r="I2" s="2">
        <v>209486800</v>
      </c>
      <c r="J2" s="2">
        <v>217453012</v>
      </c>
    </row>
    <row r="3" spans="1:16" s="2" customFormat="1" x14ac:dyDescent="0.25">
      <c r="B3" s="2" t="s">
        <v>18</v>
      </c>
      <c r="C3" s="2">
        <v>3039807880</v>
      </c>
      <c r="D3" s="2">
        <v>378783956</v>
      </c>
      <c r="E3" s="2">
        <v>396914108</v>
      </c>
      <c r="F3" s="2">
        <v>416196653</v>
      </c>
      <c r="G3" s="2">
        <v>433973068</v>
      </c>
      <c r="H3" s="2">
        <v>452283532</v>
      </c>
      <c r="I3" s="2">
        <v>471132651</v>
      </c>
      <c r="J3" s="2">
        <v>490523912</v>
      </c>
    </row>
    <row r="4" spans="1:16" s="2" customFormat="1" x14ac:dyDescent="0.25">
      <c r="B4" s="2" t="s">
        <v>8</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5</v>
      </c>
      <c r="B8" t="s">
        <v>6</v>
      </c>
      <c r="C8" t="s">
        <v>11</v>
      </c>
      <c r="D8" t="s">
        <v>21</v>
      </c>
      <c r="E8" t="s">
        <v>22</v>
      </c>
      <c r="F8" t="s">
        <v>23</v>
      </c>
      <c r="G8" t="s">
        <v>24</v>
      </c>
      <c r="H8" t="s">
        <v>25</v>
      </c>
      <c r="I8" t="s">
        <v>26</v>
      </c>
      <c r="J8" t="s">
        <v>27</v>
      </c>
      <c r="K8" t="s">
        <v>28</v>
      </c>
    </row>
    <row r="9" spans="1:16" x14ac:dyDescent="0.25">
      <c r="A9" t="s">
        <v>12</v>
      </c>
      <c r="B9" s="3" t="s">
        <v>1</v>
      </c>
      <c r="C9" s="3" t="s">
        <v>9</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19</v>
      </c>
      <c r="C10" t="s">
        <v>9</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20</v>
      </c>
      <c r="C11" t="s">
        <v>9</v>
      </c>
      <c r="D11" s="1">
        <v>17952896</v>
      </c>
      <c r="E11" s="1">
        <v>18812195</v>
      </c>
      <c r="F11" s="1">
        <v>19726113</v>
      </c>
      <c r="G11" s="1">
        <v>20568646</v>
      </c>
      <c r="H11" s="1">
        <v>21436492</v>
      </c>
      <c r="I11" s="1">
        <v>22329867</v>
      </c>
      <c r="J11" s="1">
        <v>23248938</v>
      </c>
      <c r="K11" s="4">
        <f t="shared" si="3"/>
        <v>144075147</v>
      </c>
      <c r="M11" s="2"/>
    </row>
    <row r="12" spans="1:16" x14ac:dyDescent="0.25">
      <c r="A12" t="s">
        <v>13</v>
      </c>
      <c r="B12" s="3" t="s">
        <v>2</v>
      </c>
      <c r="C12" s="3" t="s">
        <v>9</v>
      </c>
      <c r="D12" s="4">
        <v>79569026</v>
      </c>
      <c r="E12" s="4">
        <v>83377525</v>
      </c>
      <c r="F12" s="4">
        <v>87428101</v>
      </c>
      <c r="G12" s="4">
        <v>91162294</v>
      </c>
      <c r="H12" s="4">
        <v>95008670</v>
      </c>
      <c r="I12" s="4">
        <v>98968199</v>
      </c>
      <c r="J12" s="4">
        <v>103041613</v>
      </c>
      <c r="K12" s="4">
        <f t="shared" si="3"/>
        <v>638555428</v>
      </c>
    </row>
    <row r="13" spans="1:16" x14ac:dyDescent="0.25">
      <c r="B13" t="s">
        <v>19</v>
      </c>
      <c r="C13" t="s">
        <v>9</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20</v>
      </c>
      <c r="C14" t="s">
        <v>9</v>
      </c>
      <c r="D14" s="1">
        <v>3796255</v>
      </c>
      <c r="E14" s="1">
        <v>4239900</v>
      </c>
      <c r="F14" s="1">
        <v>5245685</v>
      </c>
      <c r="G14" s="1">
        <v>5469738</v>
      </c>
      <c r="H14" s="1">
        <v>5700520</v>
      </c>
      <c r="I14" s="1">
        <v>5938092</v>
      </c>
      <c r="J14" s="1">
        <v>6182497</v>
      </c>
      <c r="K14" s="4">
        <f t="shared" si="3"/>
        <v>36572687</v>
      </c>
    </row>
    <row r="15" spans="1:16" x14ac:dyDescent="0.25">
      <c r="A15" t="s">
        <v>14</v>
      </c>
      <c r="B15" s="3" t="s">
        <v>10</v>
      </c>
      <c r="C15" s="3" t="s">
        <v>17</v>
      </c>
      <c r="D15" s="4">
        <v>16298112.000000002</v>
      </c>
      <c r="E15" s="4">
        <v>12712526.999999998</v>
      </c>
      <c r="F15" s="4">
        <v>0</v>
      </c>
      <c r="G15" s="4">
        <v>0</v>
      </c>
      <c r="H15" s="4">
        <v>0</v>
      </c>
      <c r="I15" s="4">
        <v>0</v>
      </c>
      <c r="J15" s="4">
        <v>0</v>
      </c>
      <c r="K15" s="4">
        <f t="shared" si="3"/>
        <v>29010639</v>
      </c>
    </row>
    <row r="16" spans="1:16" x14ac:dyDescent="0.25">
      <c r="B16" t="s">
        <v>19</v>
      </c>
      <c r="C16" t="s">
        <v>17</v>
      </c>
      <c r="D16" s="1">
        <v>16298112.000000002</v>
      </c>
      <c r="E16" s="1">
        <v>12712526.999999998</v>
      </c>
      <c r="F16" s="1">
        <v>0</v>
      </c>
      <c r="G16" s="1">
        <v>0</v>
      </c>
      <c r="H16" s="1">
        <v>0</v>
      </c>
      <c r="I16" s="1">
        <v>0</v>
      </c>
      <c r="J16" s="1">
        <v>0</v>
      </c>
      <c r="K16" s="4">
        <f t="shared" si="3"/>
        <v>29010639</v>
      </c>
    </row>
    <row r="17" spans="1:11" x14ac:dyDescent="0.25">
      <c r="B17" t="s">
        <v>20</v>
      </c>
      <c r="C17" t="s">
        <v>17</v>
      </c>
      <c r="D17" s="1" t="s">
        <v>17</v>
      </c>
      <c r="E17" s="1" t="s">
        <v>17</v>
      </c>
      <c r="F17" s="1" t="s">
        <v>17</v>
      </c>
      <c r="G17" s="1" t="s">
        <v>17</v>
      </c>
      <c r="H17" s="1" t="s">
        <v>17</v>
      </c>
      <c r="I17" s="1" t="s">
        <v>17</v>
      </c>
      <c r="J17" s="1" t="s">
        <v>17</v>
      </c>
      <c r="K17" s="4"/>
    </row>
    <row r="18" spans="1:11" x14ac:dyDescent="0.25">
      <c r="A18" t="s">
        <v>15</v>
      </c>
      <c r="B18" s="3" t="s">
        <v>0</v>
      </c>
      <c r="C18" s="3" t="s">
        <v>17</v>
      </c>
      <c r="D18" s="4">
        <v>167454594</v>
      </c>
      <c r="E18" s="4">
        <v>175995293</v>
      </c>
      <c r="F18" s="4">
        <v>185012112</v>
      </c>
      <c r="G18" s="4">
        <v>193047173</v>
      </c>
      <c r="H18" s="4">
        <v>200965711</v>
      </c>
      <c r="I18" s="4">
        <v>209486800</v>
      </c>
      <c r="J18" s="4">
        <v>217453012</v>
      </c>
      <c r="K18" s="4">
        <f t="shared" si="3"/>
        <v>1349414695</v>
      </c>
    </row>
    <row r="19" spans="1:11" x14ac:dyDescent="0.25">
      <c r="B19" t="s">
        <v>19</v>
      </c>
      <c r="C19" t="s">
        <v>17</v>
      </c>
      <c r="D19" s="1">
        <v>157407318</v>
      </c>
      <c r="E19" s="1">
        <v>165435575</v>
      </c>
      <c r="F19" s="1">
        <v>173911385</v>
      </c>
      <c r="G19" s="1">
        <v>181464343</v>
      </c>
      <c r="H19" s="1">
        <v>188907768</v>
      </c>
      <c r="I19" s="1">
        <v>196917592</v>
      </c>
      <c r="J19" s="1">
        <v>204405831</v>
      </c>
      <c r="K19" s="4">
        <f t="shared" si="3"/>
        <v>1268449812</v>
      </c>
    </row>
    <row r="20" spans="1:11" x14ac:dyDescent="0.25">
      <c r="B20" t="s">
        <v>20</v>
      </c>
      <c r="C20" t="s">
        <v>17</v>
      </c>
      <c r="D20" s="1">
        <v>10047276</v>
      </c>
      <c r="E20" s="1">
        <v>10559718</v>
      </c>
      <c r="F20" s="1">
        <v>11100727</v>
      </c>
      <c r="G20" s="1">
        <v>11582830</v>
      </c>
      <c r="H20" s="1">
        <v>12057943</v>
      </c>
      <c r="I20" s="1">
        <v>12569208</v>
      </c>
      <c r="J20" s="1">
        <v>13047181</v>
      </c>
      <c r="K20" s="4">
        <f t="shared" si="3"/>
        <v>80964883</v>
      </c>
    </row>
    <row r="21" spans="1:11" x14ac:dyDescent="0.25">
      <c r="A21" t="s">
        <v>16</v>
      </c>
      <c r="B21" t="s">
        <v>4</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91D60C38-2F4C-4B3E-A0A9-D4A307D943C1}">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Anita Kalniņa</cp:lastModifiedBy>
  <cp:lastPrinted>2016-09-12T10:18:05Z</cp:lastPrinted>
  <dcterms:created xsi:type="dcterms:W3CDTF">2013-05-20T05:28:43Z</dcterms:created>
  <dcterms:modified xsi:type="dcterms:W3CDTF">2016-09-26T15:02:31Z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