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d-plaud\Downloads\"/>
    </mc:Choice>
  </mc:AlternateContent>
  <xr:revisionPtr revIDLastSave="0" documentId="8_{9E8D1EC5-1FCA-4EA9-BA1A-4FAF16D0A55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Līdz 30.06.2022." sheetId="2" r:id="rId1"/>
    <sheet name="No 01.07.2022." sheetId="3" r:id="rId2"/>
    <sheet name="No 01.07.2023.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4" l="1"/>
  <c r="E9" i="4" l="1"/>
  <c r="J18" i="4"/>
  <c r="E17" i="4"/>
  <c r="E16" i="4"/>
  <c r="E15" i="4"/>
  <c r="E14" i="4"/>
  <c r="E13" i="4"/>
  <c r="E12" i="4"/>
  <c r="E11" i="4"/>
  <c r="E10" i="4"/>
  <c r="E8" i="4"/>
  <c r="E7" i="4"/>
  <c r="E6" i="4"/>
  <c r="E5" i="4"/>
  <c r="E4" i="4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4" i="3"/>
  <c r="F17" i="4" l="1"/>
  <c r="G17" i="4" s="1"/>
  <c r="K17" i="4" s="1"/>
  <c r="F10" i="4"/>
  <c r="G10" i="4" s="1"/>
  <c r="H10" i="4" s="1"/>
  <c r="I10" i="4" s="1"/>
  <c r="F12" i="4"/>
  <c r="G12" i="4" s="1"/>
  <c r="H12" i="4" s="1"/>
  <c r="I12" i="4" s="1"/>
  <c r="F4" i="4"/>
  <c r="G4" i="4" s="1"/>
  <c r="K4" i="4" s="1"/>
  <c r="F11" i="4"/>
  <c r="G11" i="4" s="1"/>
  <c r="H11" i="4" s="1"/>
  <c r="I11" i="4" s="1"/>
  <c r="F5" i="4"/>
  <c r="G5" i="4" s="1"/>
  <c r="H5" i="4" s="1"/>
  <c r="I5" i="4" s="1"/>
  <c r="F14" i="4"/>
  <c r="G14" i="4" s="1"/>
  <c r="K14" i="4" s="1"/>
  <c r="F6" i="4"/>
  <c r="G6" i="4" s="1"/>
  <c r="K6" i="4" s="1"/>
  <c r="F15" i="4"/>
  <c r="G15" i="4" s="1"/>
  <c r="H15" i="4" s="1"/>
  <c r="I15" i="4" s="1"/>
  <c r="F7" i="4"/>
  <c r="G7" i="4" s="1"/>
  <c r="H7" i="4" s="1"/>
  <c r="I7" i="4" s="1"/>
  <c r="F16" i="4"/>
  <c r="G16" i="4" s="1"/>
  <c r="H16" i="4" s="1"/>
  <c r="I16" i="4" s="1"/>
  <c r="F9" i="4"/>
  <c r="G9" i="4" s="1"/>
  <c r="H9" i="4" s="1"/>
  <c r="I9" i="4" s="1"/>
  <c r="F13" i="4"/>
  <c r="G13" i="4" s="1"/>
  <c r="H13" i="4" s="1"/>
  <c r="I13" i="4" s="1"/>
  <c r="F8" i="4"/>
  <c r="G8" i="4" s="1"/>
  <c r="H8" i="4" s="1"/>
  <c r="I8" i="4" s="1"/>
  <c r="J18" i="3"/>
  <c r="F17" i="3"/>
  <c r="G17" i="3" s="1"/>
  <c r="F16" i="3"/>
  <c r="G16" i="3" s="1"/>
  <c r="F15" i="3"/>
  <c r="G15" i="3" s="1"/>
  <c r="F14" i="3"/>
  <c r="G14" i="3" s="1"/>
  <c r="K14" i="3" s="1"/>
  <c r="F13" i="3"/>
  <c r="G13" i="3" s="1"/>
  <c r="F12" i="3"/>
  <c r="G12" i="3" s="1"/>
  <c r="F11" i="3"/>
  <c r="G11" i="3" s="1"/>
  <c r="F10" i="3"/>
  <c r="G10" i="3" s="1"/>
  <c r="K10" i="3" s="1"/>
  <c r="F9" i="3"/>
  <c r="G9" i="3" s="1"/>
  <c r="F8" i="3"/>
  <c r="G8" i="3" s="1"/>
  <c r="F7" i="3"/>
  <c r="G7" i="3" s="1"/>
  <c r="F6" i="3"/>
  <c r="G6" i="3" s="1"/>
  <c r="H6" i="3" s="1"/>
  <c r="I6" i="3" s="1"/>
  <c r="F5" i="3"/>
  <c r="G5" i="3" s="1"/>
  <c r="F4" i="3"/>
  <c r="G4" i="3" s="1"/>
  <c r="H17" i="4" l="1"/>
  <c r="I17" i="4" s="1"/>
  <c r="H14" i="4"/>
  <c r="I14" i="4" s="1"/>
  <c r="K11" i="4"/>
  <c r="K10" i="4"/>
  <c r="H4" i="4"/>
  <c r="I4" i="4" s="1"/>
  <c r="K16" i="4"/>
  <c r="K5" i="4"/>
  <c r="K7" i="4"/>
  <c r="K12" i="4"/>
  <c r="K15" i="4"/>
  <c r="H6" i="4"/>
  <c r="I6" i="4" s="1"/>
  <c r="K9" i="4"/>
  <c r="K13" i="4"/>
  <c r="K8" i="4"/>
  <c r="K9" i="3"/>
  <c r="H9" i="3"/>
  <c r="I9" i="3" s="1"/>
  <c r="K13" i="3"/>
  <c r="H13" i="3"/>
  <c r="I13" i="3" s="1"/>
  <c r="H15" i="3"/>
  <c r="I15" i="3" s="1"/>
  <c r="K15" i="3"/>
  <c r="H7" i="3"/>
  <c r="I7" i="3" s="1"/>
  <c r="K7" i="3"/>
  <c r="K4" i="3"/>
  <c r="H4" i="3"/>
  <c r="K16" i="3"/>
  <c r="H16" i="3"/>
  <c r="I16" i="3" s="1"/>
  <c r="K8" i="3"/>
  <c r="H8" i="3"/>
  <c r="I8" i="3" s="1"/>
  <c r="H5" i="3"/>
  <c r="I5" i="3" s="1"/>
  <c r="K5" i="3"/>
  <c r="H11" i="3"/>
  <c r="I11" i="3" s="1"/>
  <c r="K11" i="3"/>
  <c r="H17" i="3"/>
  <c r="I17" i="3" s="1"/>
  <c r="K17" i="3"/>
  <c r="K12" i="3"/>
  <c r="H12" i="3"/>
  <c r="I12" i="3" s="1"/>
  <c r="H14" i="3"/>
  <c r="I14" i="3" s="1"/>
  <c r="H10" i="3"/>
  <c r="I10" i="3" s="1"/>
  <c r="K6" i="3"/>
  <c r="J18" i="2"/>
  <c r="E17" i="2"/>
  <c r="F17" i="2" s="1"/>
  <c r="G17" i="2" s="1"/>
  <c r="E16" i="2"/>
  <c r="F16" i="2" s="1"/>
  <c r="G16" i="2" s="1"/>
  <c r="E15" i="2"/>
  <c r="F15" i="2" s="1"/>
  <c r="G15" i="2" s="1"/>
  <c r="E14" i="2"/>
  <c r="F14" i="2" s="1"/>
  <c r="G14" i="2" s="1"/>
  <c r="E13" i="2"/>
  <c r="F13" i="2" s="1"/>
  <c r="G13" i="2" s="1"/>
  <c r="E12" i="2"/>
  <c r="F12" i="2" s="1"/>
  <c r="G12" i="2" s="1"/>
  <c r="E11" i="2"/>
  <c r="F11" i="2" s="1"/>
  <c r="G11" i="2" s="1"/>
  <c r="E10" i="2"/>
  <c r="F10" i="2" s="1"/>
  <c r="G10" i="2" s="1"/>
  <c r="E9" i="2"/>
  <c r="F9" i="2" s="1"/>
  <c r="G9" i="2" s="1"/>
  <c r="E8" i="2"/>
  <c r="F8" i="2" s="1"/>
  <c r="G8" i="2" s="1"/>
  <c r="E7" i="2"/>
  <c r="F7" i="2" s="1"/>
  <c r="G7" i="2" s="1"/>
  <c r="E6" i="2"/>
  <c r="F6" i="2" s="1"/>
  <c r="G6" i="2" s="1"/>
  <c r="E5" i="2"/>
  <c r="F5" i="2" s="1"/>
  <c r="G5" i="2" s="1"/>
  <c r="E4" i="2"/>
  <c r="F4" i="2" s="1"/>
  <c r="G4" i="2" s="1"/>
  <c r="I18" i="4" l="1"/>
  <c r="K18" i="4"/>
  <c r="K19" i="4" s="1"/>
  <c r="H18" i="4"/>
  <c r="H19" i="4" s="1"/>
  <c r="H18" i="3"/>
  <c r="H19" i="3" s="1"/>
  <c r="I4" i="3"/>
  <c r="I18" i="3" s="1"/>
  <c r="I19" i="3" s="1"/>
  <c r="K18" i="3"/>
  <c r="K19" i="3" s="1"/>
  <c r="K10" i="2"/>
  <c r="H8" i="2"/>
  <c r="I8" i="2" s="1"/>
  <c r="K5" i="2"/>
  <c r="H16" i="2"/>
  <c r="I16" i="2" s="1"/>
  <c r="K8" i="2"/>
  <c r="H10" i="2"/>
  <c r="I10" i="2" s="1"/>
  <c r="H4" i="2"/>
  <c r="K4" i="2"/>
  <c r="H6" i="2"/>
  <c r="I6" i="2" s="1"/>
  <c r="K6" i="2"/>
  <c r="H13" i="2"/>
  <c r="I13" i="2" s="1"/>
  <c r="K13" i="2"/>
  <c r="K16" i="2"/>
  <c r="H11" i="2"/>
  <c r="I11" i="2" s="1"/>
  <c r="K11" i="2"/>
  <c r="K9" i="2"/>
  <c r="H9" i="2"/>
  <c r="I9" i="2" s="1"/>
  <c r="K17" i="2"/>
  <c r="H17" i="2"/>
  <c r="I17" i="2" s="1"/>
  <c r="H5" i="2"/>
  <c r="I5" i="2" s="1"/>
  <c r="K12" i="2"/>
  <c r="H12" i="2"/>
  <c r="I12" i="2" s="1"/>
  <c r="K7" i="2"/>
  <c r="H7" i="2"/>
  <c r="I7" i="2" s="1"/>
  <c r="K14" i="2"/>
  <c r="H14" i="2"/>
  <c r="I14" i="2" s="1"/>
  <c r="K15" i="2"/>
  <c r="H15" i="2"/>
  <c r="I15" i="2" s="1"/>
  <c r="K18" i="2" l="1"/>
  <c r="K19" i="2" s="1"/>
  <c r="H18" i="2"/>
  <c r="H19" i="2" s="1"/>
  <c r="I4" i="2"/>
  <c r="I18" i="2" l="1"/>
  <c r="I19" i="2" s="1"/>
</calcChain>
</file>

<file path=xl/sharedStrings.xml><?xml version="1.0" encoding="utf-8"?>
<sst xmlns="http://schemas.openxmlformats.org/spreadsheetml/2006/main" count="108" uniqueCount="48">
  <si>
    <t>BANKU AUGSTSKOLA</t>
  </si>
  <si>
    <t>DAUGAVPILS UNIVERSITĀTE</t>
  </si>
  <si>
    <t>JĀZEPA VĪTOLA LATVIJAS MŪZIKAS AKADĒMIJA</t>
  </si>
  <si>
    <t>LATVIJAS KULTŪRAS AKADĒMIJA</t>
  </si>
  <si>
    <t>LATVIJAS LAUKSAIMNIECĪBAS UNIVERSITĀTE</t>
  </si>
  <si>
    <t>LATVIJAS MĀKSLAS AKADĒMIJA</t>
  </si>
  <si>
    <t>LATVIJAS SPORTA PEDAGOĢIJAS AKADĒMIJA</t>
  </si>
  <si>
    <t>LATVIJAS UNIVERSITĀTE</t>
  </si>
  <si>
    <t>LIEPĀJAS UNIVERSITĀTE</t>
  </si>
  <si>
    <t>RĒZEKNES TEHNOLOĢIJU AKADĒMIJA</t>
  </si>
  <si>
    <t>RĪGAS STRADIŅA UNIVERSITĀTE</t>
  </si>
  <si>
    <t>RĪGAS TEHNISKĀ UNIVERSITĀTE</t>
  </si>
  <si>
    <t>VENTSPILS AUGSTSKOLA</t>
  </si>
  <si>
    <t>VIDZEMES AUGSTSKOLA</t>
  </si>
  <si>
    <t>Augstskola</t>
  </si>
  <si>
    <t>Nr.p.k.</t>
  </si>
  <si>
    <t xml:space="preserve">Vidējā bruto atlīdzība akadēmiskajam personālam mēnesī 2020.gadā, EUR </t>
  </si>
  <si>
    <t>Bruto darba samaksa akadēmiskajam personālam 2020.gadā*, EUR</t>
  </si>
  <si>
    <t>Vidējā atlīdzība akadēmiskajam personālam mēnesī,  ieskaitot darba devēja VSAOI (23,59%), EUR</t>
  </si>
  <si>
    <t>V pr</t>
  </si>
  <si>
    <t>V loc</t>
  </si>
  <si>
    <t>Akadēmiskā personāla skaits 
PLE izteiksmē 2020.gadā**</t>
  </si>
  <si>
    <t xml:space="preserve">Atlīdzība padomes priekšsēdētājam mēnesī, ieskaitot darba devēja VSAOI), EUR </t>
  </si>
  <si>
    <t>Locekļu skaits padomē, neskaitot priekšsēdētāju</t>
  </si>
  <si>
    <t>Atalgojums padomes locekļiem kopā mēnesī, EUR</t>
  </si>
  <si>
    <t>Kopā</t>
  </si>
  <si>
    <t>Vidējā atlīdzība/likme</t>
  </si>
  <si>
    <t xml:space="preserve">Atlīdzība 1 padomes loceklim mēnesī, ieskaitot darba devēja VSAOI), EUR
 </t>
  </si>
  <si>
    <t>Piezīmes:</t>
  </si>
  <si>
    <r>
      <rPr>
        <b/>
        <sz val="11"/>
        <color theme="1"/>
        <rFont val="Calibri"/>
        <family val="2"/>
        <scheme val="minor"/>
      </rPr>
      <t>V pr</t>
    </r>
    <r>
      <rPr>
        <sz val="11"/>
        <color theme="1"/>
        <rFont val="Calibri"/>
        <family val="2"/>
        <scheme val="minor"/>
      </rPr>
      <t xml:space="preserve">: Padomes priekšsēdētāja likmes apmērs par 1 valsts augstskolas padomes priekšsēdētaja darbu mēnesī, ieskaitot darba devēja VSAOI. </t>
    </r>
  </si>
  <si>
    <r>
      <rPr>
        <b/>
        <sz val="11"/>
        <rFont val="Calibri"/>
        <family val="2"/>
        <scheme val="minor"/>
      </rPr>
      <t>*Datu avots</t>
    </r>
    <r>
      <rPr>
        <sz val="11"/>
        <rFont val="Calibri"/>
        <family val="2"/>
        <scheme val="minor"/>
      </rPr>
      <t xml:space="preserve">: Augstskolu sniegtā informācija IZM par akadēmiskā personāla bruto darba samaksu 2020.gadā (dati pieejami IZM). </t>
    </r>
  </si>
  <si>
    <r>
      <rPr>
        <b/>
        <sz val="11"/>
        <rFont val="Calibri"/>
        <family val="2"/>
        <scheme val="minor"/>
      </rPr>
      <t>**Datu avots</t>
    </r>
    <r>
      <rPr>
        <sz val="11"/>
        <rFont val="Calibri"/>
        <family val="2"/>
        <scheme val="minor"/>
      </rPr>
      <t xml:space="preserve">: Augstskolu sniegtā informācija IZM par akadēmiskā personāla skaitu 2020.gadā PLE izteiksmē (dati pieejami IZM). </t>
    </r>
  </si>
  <si>
    <t>Pielikums “Vienas vienības izmaksu standarta likmju aprēķins”</t>
  </si>
  <si>
    <r>
      <rPr>
        <b/>
        <sz val="11"/>
        <color theme="1"/>
        <rFont val="Calibri"/>
        <family val="2"/>
        <scheme val="minor"/>
      </rPr>
      <t>V loc</t>
    </r>
    <r>
      <rPr>
        <sz val="11"/>
        <color theme="1"/>
        <rFont val="Calibri"/>
        <family val="2"/>
        <scheme val="minor"/>
      </rPr>
      <t xml:space="preserve">: Padomes locekļa likmes apmērs par 1 valsts augstskolas padomes locekļa darbu mēnesī, ieskaitot darba devēja VSAOI. </t>
    </r>
  </si>
  <si>
    <t>Bruto darba samaksa akadēmiskajam personālam 2021.gadā*, EUR</t>
  </si>
  <si>
    <t>Akadēmiskā personāla skaits 
PLE izteiksmē 2021.gadā**</t>
  </si>
  <si>
    <r>
      <rPr>
        <b/>
        <sz val="11"/>
        <rFont val="Calibri"/>
        <family val="2"/>
        <scheme val="minor"/>
      </rPr>
      <t>*Datu avots</t>
    </r>
    <r>
      <rPr>
        <sz val="11"/>
        <rFont val="Calibri"/>
        <family val="2"/>
        <scheme val="minor"/>
      </rPr>
      <t xml:space="preserve">: Augstskolu sniegtā informācija IZM par akadēmiskā personāla bruto darba samaksu 2021.gadā (dati pieejami IZM). </t>
    </r>
  </si>
  <si>
    <r>
      <rPr>
        <b/>
        <sz val="11"/>
        <rFont val="Calibri"/>
        <family val="2"/>
        <scheme val="minor"/>
      </rPr>
      <t>**Datu avots</t>
    </r>
    <r>
      <rPr>
        <sz val="11"/>
        <rFont val="Calibri"/>
        <family val="2"/>
        <scheme val="minor"/>
      </rPr>
      <t xml:space="preserve">: Augstskolu sniegtā informācija IZM par akadēmiskā personāla skaitu 2021.gadā PLE izteiksmē (dati pieejami IZM). </t>
    </r>
  </si>
  <si>
    <t>Vienas vienības izmaksu standarta likmju aprēķins līdz 30.06.2022.</t>
  </si>
  <si>
    <t>Vidējā bruto atlīdzība akadēmiskajam personālam mēnesī 2021.gadā, EUR</t>
  </si>
  <si>
    <t>Vienas vienības izmaksu standarta likmju aprēķins no 01.07.2023.</t>
  </si>
  <si>
    <t>Bruto darba samaksa akadēmiskajam personālam 2022.gadā*, EUR</t>
  </si>
  <si>
    <t>Akadēmiskā personāla skaits 
PLE izteiksmē 2022.gadā**</t>
  </si>
  <si>
    <r>
      <rPr>
        <b/>
        <sz val="11"/>
        <rFont val="Calibri"/>
        <family val="2"/>
        <scheme val="minor"/>
      </rPr>
      <t>*Datu avots</t>
    </r>
    <r>
      <rPr>
        <sz val="11"/>
        <rFont val="Calibri"/>
        <family val="2"/>
        <scheme val="minor"/>
      </rPr>
      <t xml:space="preserve">: Augstskolu sniegtā informācija IZM par akadēmiskā personāla bruto darba samaksu 2022.gadā (dati pieejami IZM). </t>
    </r>
  </si>
  <si>
    <r>
      <rPr>
        <b/>
        <sz val="11"/>
        <rFont val="Calibri"/>
        <family val="2"/>
        <scheme val="minor"/>
      </rPr>
      <t>**Datu avots</t>
    </r>
    <r>
      <rPr>
        <sz val="11"/>
        <rFont val="Calibri"/>
        <family val="2"/>
        <scheme val="minor"/>
      </rPr>
      <t xml:space="preserve">: Augstskolu sniegtā informācija IZM par akadēmiskā personāla skaitu 2022.gadā PLE izteiksmē (dati pieejami IZM). </t>
    </r>
  </si>
  <si>
    <t>LATVIJAS BIOZINĀTŅU UN TEHNOLOĢIJU UNIVERSITĀTE</t>
  </si>
  <si>
    <t>Vienas vienības izmaksu standarta likmju aprēķins no 01.07.2022. līdz 30.06.2023.</t>
  </si>
  <si>
    <t>Vidējā bruto atlīdzība akadēmiskajam personālam mēnesī 2022.gadā,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</si>
</sst>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rgb="FF008080"/>
      <name val="Times New Roman"/>
      <family val="1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6" fillId="0" borderId="0" xfId="0" applyFont="1"/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/>
    <xf numFmtId="3" fontId="5" fillId="0" borderId="1" xfId="0" applyNumberFormat="1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8" fillId="0" borderId="0" xfId="0" applyFont="1"/>
    <xf numFmtId="2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4" fontId="7" fillId="0" borderId="2" xfId="0" applyNumberFormat="1" applyFont="1" applyBorder="1" applyAlignment="1">
      <alignment horizontal="center" vertical="top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4" fontId="7" fillId="0" borderId="3" xfId="0" applyNumberFormat="1" applyFont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Parast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workbookViewId="0">
      <selection activeCell="B3" sqref="B3"/>
    </sheetView>
  </sheetViews>
  <sheetFormatPr defaultRowHeight="15" x14ac:dyDescent="0.25"/>
  <cols>
    <col min="1" max="1" width="6.28515625" customWidth="1"/>
    <col min="2" max="2" width="39.42578125" customWidth="1"/>
    <col min="3" max="3" width="16" customWidth="1"/>
    <col min="4" max="4" width="14.42578125" customWidth="1"/>
    <col min="5" max="5" width="16.140625" customWidth="1"/>
    <col min="6" max="6" width="18.140625" customWidth="1"/>
    <col min="7" max="7" width="16.42578125" customWidth="1"/>
    <col min="8" max="8" width="16.42578125" hidden="1" customWidth="1"/>
    <col min="9" max="9" width="15.42578125" customWidth="1"/>
    <col min="10" max="10" width="13.5703125" customWidth="1"/>
    <col min="11" max="11" width="14.28515625" customWidth="1"/>
  </cols>
  <sheetData>
    <row r="1" spans="1:11" ht="15.75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A2" s="23" t="s">
        <v>38</v>
      </c>
      <c r="G2" s="5"/>
    </row>
    <row r="3" spans="1:11" ht="105" x14ac:dyDescent="0.25">
      <c r="A3" s="2" t="s">
        <v>15</v>
      </c>
      <c r="B3" s="1" t="s">
        <v>14</v>
      </c>
      <c r="C3" s="1" t="s">
        <v>17</v>
      </c>
      <c r="D3" s="1" t="s">
        <v>21</v>
      </c>
      <c r="E3" s="1" t="s">
        <v>16</v>
      </c>
      <c r="F3" s="1" t="s">
        <v>18</v>
      </c>
      <c r="G3" s="1" t="s">
        <v>27</v>
      </c>
      <c r="H3" s="1" t="s">
        <v>22</v>
      </c>
      <c r="I3" s="1" t="s">
        <v>22</v>
      </c>
      <c r="J3" s="1" t="s">
        <v>23</v>
      </c>
      <c r="K3" s="1" t="s">
        <v>24</v>
      </c>
    </row>
    <row r="4" spans="1:11" x14ac:dyDescent="0.25">
      <c r="A4" s="3">
        <v>1</v>
      </c>
      <c r="B4" s="4" t="s">
        <v>0</v>
      </c>
      <c r="C4" s="10">
        <v>434264.43999999994</v>
      </c>
      <c r="D4" s="15">
        <v>27.27</v>
      </c>
      <c r="E4" s="10">
        <f t="shared" ref="E4:E17" si="0">C4/D4/12</f>
        <v>1327.0518274049625</v>
      </c>
      <c r="F4" s="16">
        <f t="shared" ref="F4:F17" si="1">E4*1.2359</f>
        <v>1640.1033534897931</v>
      </c>
      <c r="G4" s="10">
        <f>ROUND(F4,0)</f>
        <v>1640</v>
      </c>
      <c r="H4" s="16">
        <f>G4*1.5</f>
        <v>2460</v>
      </c>
      <c r="I4" s="10">
        <f>ROUND(H4,0)</f>
        <v>2460</v>
      </c>
      <c r="J4" s="10">
        <v>4</v>
      </c>
      <c r="K4" s="10">
        <f>G4*J4</f>
        <v>6560</v>
      </c>
    </row>
    <row r="5" spans="1:11" x14ac:dyDescent="0.25">
      <c r="A5" s="3">
        <v>2</v>
      </c>
      <c r="B5" s="4" t="s">
        <v>1</v>
      </c>
      <c r="C5" s="10">
        <v>1985899.9899999998</v>
      </c>
      <c r="D5" s="15">
        <v>117.62</v>
      </c>
      <c r="E5" s="10">
        <f t="shared" si="0"/>
        <v>1407.0027702204836</v>
      </c>
      <c r="F5" s="16">
        <f t="shared" si="1"/>
        <v>1738.9147237154957</v>
      </c>
      <c r="G5" s="10">
        <f t="shared" ref="G5:G17" si="2">ROUND(F5,0)</f>
        <v>1739</v>
      </c>
      <c r="H5" s="16">
        <f t="shared" ref="H5:H15" si="3">G5*1.5</f>
        <v>2608.5</v>
      </c>
      <c r="I5" s="10">
        <f t="shared" ref="I5:I17" si="4">ROUND(H5,0)</f>
        <v>2609</v>
      </c>
      <c r="J5" s="10">
        <v>6</v>
      </c>
      <c r="K5" s="10">
        <f t="shared" ref="K5:K17" si="5">G5*J5</f>
        <v>10434</v>
      </c>
    </row>
    <row r="6" spans="1:11" x14ac:dyDescent="0.25">
      <c r="A6" s="3">
        <v>3</v>
      </c>
      <c r="B6" s="4" t="s">
        <v>2</v>
      </c>
      <c r="C6" s="10">
        <v>1310303.8899999997</v>
      </c>
      <c r="D6" s="15">
        <v>92.690381818181805</v>
      </c>
      <c r="E6" s="10">
        <f t="shared" si="0"/>
        <v>1178.0293563524258</v>
      </c>
      <c r="F6" s="16">
        <f t="shared" si="1"/>
        <v>1455.9264815159631</v>
      </c>
      <c r="G6" s="10">
        <f t="shared" si="2"/>
        <v>1456</v>
      </c>
      <c r="H6" s="16">
        <f t="shared" si="3"/>
        <v>2184</v>
      </c>
      <c r="I6" s="10">
        <f t="shared" si="4"/>
        <v>2184</v>
      </c>
      <c r="J6" s="10">
        <v>4</v>
      </c>
      <c r="K6" s="10">
        <f t="shared" si="5"/>
        <v>5824</v>
      </c>
    </row>
    <row r="7" spans="1:11" x14ac:dyDescent="0.25">
      <c r="A7" s="3">
        <v>4</v>
      </c>
      <c r="B7" s="4" t="s">
        <v>3</v>
      </c>
      <c r="C7" s="10">
        <v>843822.7300000001</v>
      </c>
      <c r="D7" s="15">
        <v>69.350999999999999</v>
      </c>
      <c r="E7" s="10">
        <f t="shared" si="0"/>
        <v>1013.9516493393512</v>
      </c>
      <c r="F7" s="16">
        <f t="shared" si="1"/>
        <v>1253.1428434185041</v>
      </c>
      <c r="G7" s="10">
        <f t="shared" si="2"/>
        <v>1253</v>
      </c>
      <c r="H7" s="16">
        <f t="shared" si="3"/>
        <v>1879.5</v>
      </c>
      <c r="I7" s="10">
        <f t="shared" si="4"/>
        <v>1880</v>
      </c>
      <c r="J7" s="10">
        <v>4</v>
      </c>
      <c r="K7" s="10">
        <f t="shared" si="5"/>
        <v>5012</v>
      </c>
    </row>
    <row r="8" spans="1:11" x14ac:dyDescent="0.25">
      <c r="A8" s="3">
        <v>5</v>
      </c>
      <c r="B8" s="4" t="s">
        <v>4</v>
      </c>
      <c r="C8" s="10">
        <v>3627258.6499999994</v>
      </c>
      <c r="D8" s="15">
        <v>234.17999999999998</v>
      </c>
      <c r="E8" s="10">
        <f t="shared" si="0"/>
        <v>1290.7658816579838</v>
      </c>
      <c r="F8" s="16">
        <f t="shared" si="1"/>
        <v>1595.2575531411021</v>
      </c>
      <c r="G8" s="10">
        <f t="shared" si="2"/>
        <v>1595</v>
      </c>
      <c r="H8" s="16">
        <f t="shared" si="3"/>
        <v>2392.5</v>
      </c>
      <c r="I8" s="10">
        <f t="shared" si="4"/>
        <v>2393</v>
      </c>
      <c r="J8" s="10">
        <v>10</v>
      </c>
      <c r="K8" s="10">
        <f t="shared" si="5"/>
        <v>15950</v>
      </c>
    </row>
    <row r="9" spans="1:11" x14ac:dyDescent="0.25">
      <c r="A9" s="3">
        <v>6</v>
      </c>
      <c r="B9" s="4" t="s">
        <v>5</v>
      </c>
      <c r="C9" s="10">
        <v>1586582.68</v>
      </c>
      <c r="D9" s="15">
        <v>108.14</v>
      </c>
      <c r="E9" s="10">
        <f t="shared" si="0"/>
        <v>1222.6301399420504</v>
      </c>
      <c r="F9" s="16">
        <f t="shared" si="1"/>
        <v>1511.0485899543801</v>
      </c>
      <c r="G9" s="10">
        <f t="shared" si="2"/>
        <v>1511</v>
      </c>
      <c r="H9" s="16">
        <f t="shared" si="3"/>
        <v>2266.5</v>
      </c>
      <c r="I9" s="10">
        <f t="shared" si="4"/>
        <v>2267</v>
      </c>
      <c r="J9" s="10">
        <v>4</v>
      </c>
      <c r="K9" s="10">
        <f t="shared" si="5"/>
        <v>6044</v>
      </c>
    </row>
    <row r="10" spans="1:11" x14ac:dyDescent="0.25">
      <c r="A10" s="3">
        <v>7</v>
      </c>
      <c r="B10" s="4" t="s">
        <v>6</v>
      </c>
      <c r="C10" s="10">
        <v>737309.58999999973</v>
      </c>
      <c r="D10" s="15">
        <v>50.15</v>
      </c>
      <c r="E10" s="10">
        <f t="shared" si="0"/>
        <v>1225.1737952808237</v>
      </c>
      <c r="F10" s="16">
        <f t="shared" si="1"/>
        <v>1514.19229358757</v>
      </c>
      <c r="G10" s="10">
        <f t="shared" si="2"/>
        <v>1514</v>
      </c>
      <c r="H10" s="16">
        <f t="shared" si="3"/>
        <v>2271</v>
      </c>
      <c r="I10" s="10">
        <f t="shared" si="4"/>
        <v>2271</v>
      </c>
      <c r="J10" s="10">
        <v>4</v>
      </c>
      <c r="K10" s="10">
        <f t="shared" si="5"/>
        <v>6056</v>
      </c>
    </row>
    <row r="11" spans="1:11" x14ac:dyDescent="0.25">
      <c r="A11" s="3">
        <v>8</v>
      </c>
      <c r="B11" s="4" t="s">
        <v>7</v>
      </c>
      <c r="C11" s="10">
        <v>15414479.060000001</v>
      </c>
      <c r="D11" s="15">
        <v>832.3536899999998</v>
      </c>
      <c r="E11" s="10">
        <f t="shared" si="0"/>
        <v>1543.2621217389772</v>
      </c>
      <c r="F11" s="16">
        <f t="shared" si="1"/>
        <v>1907.3176562572019</v>
      </c>
      <c r="G11" s="10">
        <f t="shared" si="2"/>
        <v>1907</v>
      </c>
      <c r="H11" s="16">
        <f t="shared" si="3"/>
        <v>2860.5</v>
      </c>
      <c r="I11" s="10">
        <f t="shared" si="4"/>
        <v>2861</v>
      </c>
      <c r="J11" s="10">
        <v>10</v>
      </c>
      <c r="K11" s="10">
        <f t="shared" si="5"/>
        <v>19070</v>
      </c>
    </row>
    <row r="12" spans="1:11" x14ac:dyDescent="0.25">
      <c r="A12" s="3">
        <v>9</v>
      </c>
      <c r="B12" s="4" t="s">
        <v>8</v>
      </c>
      <c r="C12" s="10">
        <v>873914.12</v>
      </c>
      <c r="D12" s="15">
        <v>71.475724999999997</v>
      </c>
      <c r="E12" s="10">
        <f t="shared" si="0"/>
        <v>1018.8938505578876</v>
      </c>
      <c r="F12" s="16">
        <f t="shared" si="1"/>
        <v>1259.2509099044933</v>
      </c>
      <c r="G12" s="10">
        <f t="shared" si="2"/>
        <v>1259</v>
      </c>
      <c r="H12" s="16">
        <f t="shared" si="3"/>
        <v>1888.5</v>
      </c>
      <c r="I12" s="10">
        <f t="shared" si="4"/>
        <v>1889</v>
      </c>
      <c r="J12" s="10">
        <v>6</v>
      </c>
      <c r="K12" s="10">
        <f t="shared" si="5"/>
        <v>7554</v>
      </c>
    </row>
    <row r="13" spans="1:11" x14ac:dyDescent="0.25">
      <c r="A13" s="3">
        <v>10</v>
      </c>
      <c r="B13" s="4" t="s">
        <v>9</v>
      </c>
      <c r="C13" s="10">
        <v>789730.27</v>
      </c>
      <c r="D13" s="15">
        <v>55.809999999999995</v>
      </c>
      <c r="E13" s="10">
        <f t="shared" si="0"/>
        <v>1179.1946933046647</v>
      </c>
      <c r="F13" s="16">
        <f t="shared" si="1"/>
        <v>1457.3667214552352</v>
      </c>
      <c r="G13" s="10">
        <f t="shared" si="2"/>
        <v>1457</v>
      </c>
      <c r="H13" s="16">
        <f t="shared" si="3"/>
        <v>2185.5</v>
      </c>
      <c r="I13" s="10">
        <f t="shared" si="4"/>
        <v>2186</v>
      </c>
      <c r="J13" s="10">
        <v>4</v>
      </c>
      <c r="K13" s="10">
        <f t="shared" si="5"/>
        <v>5828</v>
      </c>
    </row>
    <row r="14" spans="1:11" x14ac:dyDescent="0.25">
      <c r="A14" s="3">
        <v>11</v>
      </c>
      <c r="B14" s="4" t="s">
        <v>10</v>
      </c>
      <c r="C14" s="10">
        <v>7624113.1999999993</v>
      </c>
      <c r="D14" s="15">
        <v>477.03106878850087</v>
      </c>
      <c r="E14" s="10">
        <f t="shared" si="0"/>
        <v>1331.868736097681</v>
      </c>
      <c r="F14" s="16">
        <f t="shared" si="1"/>
        <v>1646.0565709431239</v>
      </c>
      <c r="G14" s="10">
        <f t="shared" si="2"/>
        <v>1646</v>
      </c>
      <c r="H14" s="16">
        <f t="shared" si="3"/>
        <v>2469</v>
      </c>
      <c r="I14" s="10">
        <f t="shared" si="4"/>
        <v>2469</v>
      </c>
      <c r="J14" s="10">
        <v>10</v>
      </c>
      <c r="K14" s="10">
        <f t="shared" si="5"/>
        <v>16460</v>
      </c>
    </row>
    <row r="15" spans="1:11" x14ac:dyDescent="0.25">
      <c r="A15" s="3">
        <v>12</v>
      </c>
      <c r="B15" s="4" t="s">
        <v>11</v>
      </c>
      <c r="C15" s="10">
        <v>13451139.019999998</v>
      </c>
      <c r="D15" s="15">
        <v>538.36000000000024</v>
      </c>
      <c r="E15" s="10">
        <f t="shared" si="0"/>
        <v>2082.1165236396946</v>
      </c>
      <c r="F15" s="16">
        <f t="shared" si="1"/>
        <v>2573.2878115662984</v>
      </c>
      <c r="G15" s="10">
        <f t="shared" si="2"/>
        <v>2573</v>
      </c>
      <c r="H15" s="16">
        <f t="shared" si="3"/>
        <v>3859.5</v>
      </c>
      <c r="I15" s="10">
        <f t="shared" si="4"/>
        <v>3860</v>
      </c>
      <c r="J15" s="10">
        <v>10</v>
      </c>
      <c r="K15" s="10">
        <f t="shared" si="5"/>
        <v>25730</v>
      </c>
    </row>
    <row r="16" spans="1:11" x14ac:dyDescent="0.25">
      <c r="A16" s="3">
        <v>13</v>
      </c>
      <c r="B16" s="4" t="s">
        <v>12</v>
      </c>
      <c r="C16" s="10">
        <v>1000562.65</v>
      </c>
      <c r="D16" s="15">
        <v>47.74</v>
      </c>
      <c r="E16" s="10">
        <f t="shared" si="0"/>
        <v>1746.548404552437</v>
      </c>
      <c r="F16" s="16">
        <f t="shared" si="1"/>
        <v>2158.5591731863569</v>
      </c>
      <c r="G16" s="10">
        <f t="shared" si="2"/>
        <v>2159</v>
      </c>
      <c r="H16" s="16">
        <f>G16*1.5</f>
        <v>3238.5</v>
      </c>
      <c r="I16" s="10">
        <f t="shared" si="4"/>
        <v>3239</v>
      </c>
      <c r="J16" s="10">
        <v>4</v>
      </c>
      <c r="K16" s="10">
        <f t="shared" si="5"/>
        <v>8636</v>
      </c>
    </row>
    <row r="17" spans="1:11" x14ac:dyDescent="0.25">
      <c r="A17" s="3">
        <v>14</v>
      </c>
      <c r="B17" s="4" t="s">
        <v>13</v>
      </c>
      <c r="C17" s="10">
        <v>817858.76</v>
      </c>
      <c r="D17" s="15">
        <v>40.549999999999997</v>
      </c>
      <c r="E17" s="10">
        <f t="shared" si="0"/>
        <v>1680.7619399917796</v>
      </c>
      <c r="F17" s="16">
        <f t="shared" si="1"/>
        <v>2077.2536816358406</v>
      </c>
      <c r="G17" s="10">
        <f t="shared" si="2"/>
        <v>2077</v>
      </c>
      <c r="H17" s="16">
        <f>G17*1.5</f>
        <v>3115.5</v>
      </c>
      <c r="I17" s="10">
        <f t="shared" si="4"/>
        <v>3116</v>
      </c>
      <c r="J17" s="10">
        <v>4</v>
      </c>
      <c r="K17" s="10">
        <f t="shared" si="5"/>
        <v>8308</v>
      </c>
    </row>
    <row r="18" spans="1:11" x14ac:dyDescent="0.25">
      <c r="B18" s="6" t="s">
        <v>25</v>
      </c>
      <c r="C18" s="10"/>
      <c r="D18" s="15"/>
      <c r="E18" s="10"/>
      <c r="F18" s="10"/>
      <c r="G18" s="12"/>
      <c r="H18" s="17">
        <f>SUM(H4:H17)</f>
        <v>35679</v>
      </c>
      <c r="I18" s="11">
        <f>SUM(I4:I17)</f>
        <v>35684</v>
      </c>
      <c r="J18" s="12">
        <f>SUM(J4:J17)</f>
        <v>84</v>
      </c>
      <c r="K18" s="12">
        <f>SUM(K4:K17)</f>
        <v>147466</v>
      </c>
    </row>
    <row r="19" spans="1:11" x14ac:dyDescent="0.25">
      <c r="B19" s="7" t="s">
        <v>26</v>
      </c>
      <c r="C19" s="18"/>
      <c r="D19" s="18"/>
      <c r="E19" s="18"/>
      <c r="F19" s="18"/>
      <c r="G19" s="19"/>
      <c r="H19" s="20">
        <f>H18/14</f>
        <v>2548.5</v>
      </c>
      <c r="I19" s="21">
        <f>I18/14</f>
        <v>2548.8571428571427</v>
      </c>
      <c r="J19" s="18"/>
      <c r="K19" s="22">
        <f>K18/J18</f>
        <v>1755.547619047619</v>
      </c>
    </row>
    <row r="20" spans="1:11" x14ac:dyDescent="0.25">
      <c r="I20" s="8" t="s">
        <v>19</v>
      </c>
      <c r="K20" s="8" t="s">
        <v>20</v>
      </c>
    </row>
    <row r="21" spans="1:11" x14ac:dyDescent="0.25">
      <c r="B21" s="14"/>
      <c r="I21" s="13"/>
      <c r="K21" s="13"/>
    </row>
    <row r="22" spans="1:11" ht="19.149999999999999" customHeight="1" x14ac:dyDescent="0.25">
      <c r="B22" s="9" t="s">
        <v>28</v>
      </c>
    </row>
    <row r="23" spans="1:11" ht="15.6" customHeight="1" x14ac:dyDescent="0.25">
      <c r="B23" s="24" t="s">
        <v>30</v>
      </c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6.899999999999999" customHeight="1" x14ac:dyDescent="0.25">
      <c r="B24" s="24" t="s">
        <v>31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25">
      <c r="B25" t="s">
        <v>29</v>
      </c>
    </row>
    <row r="26" spans="1:11" x14ac:dyDescent="0.25">
      <c r="B26" t="s">
        <v>33</v>
      </c>
    </row>
  </sheetData>
  <mergeCells count="3">
    <mergeCell ref="B23:K23"/>
    <mergeCell ref="B24:K24"/>
    <mergeCell ref="A1:K1"/>
  </mergeCells>
  <pageMargins left="0.19685039370078741" right="0.19685039370078741" top="0.55118110236220474" bottom="0.55118110236220474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M28" sqref="M28"/>
    </sheetView>
  </sheetViews>
  <sheetFormatPr defaultRowHeight="15" x14ac:dyDescent="0.25"/>
  <cols>
    <col min="1" max="1" width="5.140625" customWidth="1"/>
    <col min="2" max="2" width="40.140625" customWidth="1"/>
    <col min="3" max="3" width="15.140625" customWidth="1"/>
    <col min="4" max="4" width="14.42578125" customWidth="1"/>
    <col min="5" max="5" width="14.7109375" customWidth="1"/>
    <col min="6" max="6" width="18.42578125" customWidth="1"/>
    <col min="7" max="7" width="16.28515625" customWidth="1"/>
    <col min="8" max="8" width="16.42578125" hidden="1" customWidth="1"/>
    <col min="9" max="9" width="15.42578125" customWidth="1"/>
    <col min="10" max="10" width="14.42578125" customWidth="1"/>
    <col min="11" max="11" width="13.42578125" customWidth="1"/>
  </cols>
  <sheetData>
    <row r="1" spans="1:11" ht="15.75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A2" s="23" t="s">
        <v>46</v>
      </c>
      <c r="B2" s="14"/>
      <c r="G2" s="5"/>
    </row>
    <row r="3" spans="1:11" ht="93.6" customHeight="1" x14ac:dyDescent="0.25">
      <c r="A3" s="1" t="s">
        <v>15</v>
      </c>
      <c r="B3" s="1" t="s">
        <v>14</v>
      </c>
      <c r="C3" s="1" t="s">
        <v>34</v>
      </c>
      <c r="D3" s="1" t="s">
        <v>35</v>
      </c>
      <c r="E3" s="1" t="s">
        <v>39</v>
      </c>
      <c r="F3" s="1" t="s">
        <v>18</v>
      </c>
      <c r="G3" s="1" t="s">
        <v>27</v>
      </c>
      <c r="H3" s="1" t="s">
        <v>22</v>
      </c>
      <c r="I3" s="1" t="s">
        <v>22</v>
      </c>
      <c r="J3" s="1" t="s">
        <v>23</v>
      </c>
      <c r="K3" s="1" t="s">
        <v>24</v>
      </c>
    </row>
    <row r="4" spans="1:11" x14ac:dyDescent="0.25">
      <c r="A4" s="3">
        <v>1</v>
      </c>
      <c r="B4" s="4" t="s">
        <v>0</v>
      </c>
      <c r="C4" s="10">
        <v>379362.29</v>
      </c>
      <c r="D4" s="15">
        <v>24.740000000000002</v>
      </c>
      <c r="E4" s="10">
        <f t="shared" ref="E4:E17" si="0">C4/D4/12</f>
        <v>1277.8304028563728</v>
      </c>
      <c r="F4" s="16">
        <f t="shared" ref="F4:F17" si="1">E4*1.2359</f>
        <v>1579.270594890191</v>
      </c>
      <c r="G4" s="10">
        <f>ROUND(F4,0)</f>
        <v>1579</v>
      </c>
      <c r="H4" s="16">
        <f>G4*1.5</f>
        <v>2368.5</v>
      </c>
      <c r="I4" s="10">
        <f>ROUND(H4,0)</f>
        <v>2369</v>
      </c>
      <c r="J4" s="10">
        <v>4</v>
      </c>
      <c r="K4" s="10">
        <f>G4*J4</f>
        <v>6316</v>
      </c>
    </row>
    <row r="5" spans="1:11" x14ac:dyDescent="0.25">
      <c r="A5" s="3">
        <v>2</v>
      </c>
      <c r="B5" s="4" t="s">
        <v>1</v>
      </c>
      <c r="C5" s="10">
        <v>1573011</v>
      </c>
      <c r="D5" s="15">
        <v>111.81</v>
      </c>
      <c r="E5" s="10">
        <f t="shared" si="0"/>
        <v>1172.3839549235311</v>
      </c>
      <c r="F5" s="16">
        <f t="shared" si="1"/>
        <v>1448.949329889992</v>
      </c>
      <c r="G5" s="10">
        <f t="shared" ref="G5:G17" si="2">ROUND(F5,0)</f>
        <v>1449</v>
      </c>
      <c r="H5" s="16">
        <f t="shared" ref="H5:H15" si="3">G5*1.5</f>
        <v>2173.5</v>
      </c>
      <c r="I5" s="10">
        <f t="shared" ref="I5:I17" si="4">ROUND(H5,0)</f>
        <v>2174</v>
      </c>
      <c r="J5" s="10">
        <v>6</v>
      </c>
      <c r="K5" s="10">
        <f t="shared" ref="K5:K17" si="5">G5*J5</f>
        <v>8694</v>
      </c>
    </row>
    <row r="6" spans="1:11" x14ac:dyDescent="0.25">
      <c r="A6" s="3">
        <v>3</v>
      </c>
      <c r="B6" s="4" t="s">
        <v>2</v>
      </c>
      <c r="C6" s="10">
        <v>1588582.7800000003</v>
      </c>
      <c r="D6" s="15">
        <v>92.882803882528634</v>
      </c>
      <c r="E6" s="10">
        <f t="shared" si="0"/>
        <v>1425.2573436603</v>
      </c>
      <c r="F6" s="16">
        <f t="shared" si="1"/>
        <v>1761.4755510297648</v>
      </c>
      <c r="G6" s="10">
        <f t="shared" si="2"/>
        <v>1761</v>
      </c>
      <c r="H6" s="16">
        <f t="shared" si="3"/>
        <v>2641.5</v>
      </c>
      <c r="I6" s="10">
        <f t="shared" si="4"/>
        <v>2642</v>
      </c>
      <c r="J6" s="10">
        <v>4</v>
      </c>
      <c r="K6" s="10">
        <f t="shared" si="5"/>
        <v>7044</v>
      </c>
    </row>
    <row r="7" spans="1:11" x14ac:dyDescent="0.25">
      <c r="A7" s="3">
        <v>4</v>
      </c>
      <c r="B7" s="4" t="s">
        <v>3</v>
      </c>
      <c r="C7" s="10">
        <v>1047504.79</v>
      </c>
      <c r="D7" s="15">
        <v>73.376802911896476</v>
      </c>
      <c r="E7" s="10">
        <f t="shared" si="0"/>
        <v>1189.6411722672754</v>
      </c>
      <c r="F7" s="16">
        <f t="shared" si="1"/>
        <v>1470.2775248051255</v>
      </c>
      <c r="G7" s="10">
        <f t="shared" si="2"/>
        <v>1470</v>
      </c>
      <c r="H7" s="16">
        <f t="shared" si="3"/>
        <v>2205</v>
      </c>
      <c r="I7" s="10">
        <f t="shared" si="4"/>
        <v>2205</v>
      </c>
      <c r="J7" s="10">
        <v>4</v>
      </c>
      <c r="K7" s="10">
        <f t="shared" si="5"/>
        <v>5880</v>
      </c>
    </row>
    <row r="8" spans="1:11" x14ac:dyDescent="0.25">
      <c r="A8" s="3">
        <v>5</v>
      </c>
      <c r="B8" s="4" t="s">
        <v>4</v>
      </c>
      <c r="C8" s="10">
        <v>4557876.22</v>
      </c>
      <c r="D8" s="15">
        <v>259.11</v>
      </c>
      <c r="E8" s="10">
        <f t="shared" si="0"/>
        <v>1465.8755676482315</v>
      </c>
      <c r="F8" s="16">
        <f t="shared" si="1"/>
        <v>1811.6756140564494</v>
      </c>
      <c r="G8" s="10">
        <f t="shared" si="2"/>
        <v>1812</v>
      </c>
      <c r="H8" s="16">
        <f t="shared" si="3"/>
        <v>2718</v>
      </c>
      <c r="I8" s="10">
        <f t="shared" si="4"/>
        <v>2718</v>
      </c>
      <c r="J8" s="10">
        <v>10</v>
      </c>
      <c r="K8" s="10">
        <f t="shared" si="5"/>
        <v>18120</v>
      </c>
    </row>
    <row r="9" spans="1:11" x14ac:dyDescent="0.25">
      <c r="A9" s="3">
        <v>6</v>
      </c>
      <c r="B9" s="4" t="s">
        <v>5</v>
      </c>
      <c r="C9" s="10">
        <v>1804606</v>
      </c>
      <c r="D9" s="15">
        <v>114.31</v>
      </c>
      <c r="E9" s="10">
        <f t="shared" si="0"/>
        <v>1315.5789811331758</v>
      </c>
      <c r="F9" s="16">
        <f t="shared" si="1"/>
        <v>1625.924062782492</v>
      </c>
      <c r="G9" s="10">
        <f t="shared" si="2"/>
        <v>1626</v>
      </c>
      <c r="H9" s="16">
        <f t="shared" si="3"/>
        <v>2439</v>
      </c>
      <c r="I9" s="10">
        <f t="shared" si="4"/>
        <v>2439</v>
      </c>
      <c r="J9" s="10">
        <v>4</v>
      </c>
      <c r="K9" s="10">
        <f t="shared" si="5"/>
        <v>6504</v>
      </c>
    </row>
    <row r="10" spans="1:11" x14ac:dyDescent="0.25">
      <c r="A10" s="3">
        <v>7</v>
      </c>
      <c r="B10" s="4" t="s">
        <v>6</v>
      </c>
      <c r="C10" s="10">
        <v>834956.33499999996</v>
      </c>
      <c r="D10" s="15">
        <v>81.210000000000008</v>
      </c>
      <c r="E10" s="10">
        <f t="shared" si="0"/>
        <v>856.78727476090774</v>
      </c>
      <c r="F10" s="16">
        <f t="shared" si="1"/>
        <v>1058.9033928770059</v>
      </c>
      <c r="G10" s="10">
        <f t="shared" si="2"/>
        <v>1059</v>
      </c>
      <c r="H10" s="16">
        <f t="shared" si="3"/>
        <v>1588.5</v>
      </c>
      <c r="I10" s="10">
        <f t="shared" si="4"/>
        <v>1589</v>
      </c>
      <c r="J10" s="10">
        <v>4</v>
      </c>
      <c r="K10" s="10">
        <f t="shared" si="5"/>
        <v>4236</v>
      </c>
    </row>
    <row r="11" spans="1:11" x14ac:dyDescent="0.25">
      <c r="A11" s="3">
        <v>8</v>
      </c>
      <c r="B11" s="4" t="s">
        <v>7</v>
      </c>
      <c r="C11" s="10">
        <v>19342669.600000013</v>
      </c>
      <c r="D11" s="15">
        <v>900.48665999999969</v>
      </c>
      <c r="E11" s="10">
        <f t="shared" si="0"/>
        <v>1790.0200024432734</v>
      </c>
      <c r="F11" s="16">
        <f t="shared" si="1"/>
        <v>2212.2857210196416</v>
      </c>
      <c r="G11" s="10">
        <f t="shared" si="2"/>
        <v>2212</v>
      </c>
      <c r="H11" s="16">
        <f t="shared" si="3"/>
        <v>3318</v>
      </c>
      <c r="I11" s="10">
        <f t="shared" si="4"/>
        <v>3318</v>
      </c>
      <c r="J11" s="10">
        <v>10</v>
      </c>
      <c r="K11" s="10">
        <f t="shared" si="5"/>
        <v>22120</v>
      </c>
    </row>
    <row r="12" spans="1:11" x14ac:dyDescent="0.25">
      <c r="A12" s="3">
        <v>9</v>
      </c>
      <c r="B12" s="4" t="s">
        <v>8</v>
      </c>
      <c r="C12" s="10">
        <v>997489.22000000009</v>
      </c>
      <c r="D12" s="15">
        <v>66.26549374999999</v>
      </c>
      <c r="E12" s="10">
        <f t="shared" si="0"/>
        <v>1254.4100551075528</v>
      </c>
      <c r="F12" s="16">
        <f t="shared" si="1"/>
        <v>1550.3253871074246</v>
      </c>
      <c r="G12" s="10">
        <f t="shared" si="2"/>
        <v>1550</v>
      </c>
      <c r="H12" s="16">
        <f t="shared" si="3"/>
        <v>2325</v>
      </c>
      <c r="I12" s="10">
        <f t="shared" si="4"/>
        <v>2325</v>
      </c>
      <c r="J12" s="10">
        <v>6</v>
      </c>
      <c r="K12" s="10">
        <f t="shared" si="5"/>
        <v>9300</v>
      </c>
    </row>
    <row r="13" spans="1:11" x14ac:dyDescent="0.25">
      <c r="A13" s="3">
        <v>10</v>
      </c>
      <c r="B13" s="4" t="s">
        <v>9</v>
      </c>
      <c r="C13" s="10">
        <v>823730.42</v>
      </c>
      <c r="D13" s="15">
        <v>57.33</v>
      </c>
      <c r="E13" s="10">
        <f t="shared" si="0"/>
        <v>1197.3522007093436</v>
      </c>
      <c r="F13" s="16">
        <f t="shared" si="1"/>
        <v>1479.8075848566777</v>
      </c>
      <c r="G13" s="10">
        <f t="shared" si="2"/>
        <v>1480</v>
      </c>
      <c r="H13" s="16">
        <f t="shared" si="3"/>
        <v>2220</v>
      </c>
      <c r="I13" s="10">
        <f t="shared" si="4"/>
        <v>2220</v>
      </c>
      <c r="J13" s="10">
        <v>4</v>
      </c>
      <c r="K13" s="10">
        <f t="shared" si="5"/>
        <v>5920</v>
      </c>
    </row>
    <row r="14" spans="1:11" x14ac:dyDescent="0.25">
      <c r="A14" s="3">
        <v>11</v>
      </c>
      <c r="B14" s="4" t="s">
        <v>10</v>
      </c>
      <c r="C14" s="10">
        <v>6641162.8600000003</v>
      </c>
      <c r="D14" s="15">
        <v>295.65113483915133</v>
      </c>
      <c r="E14" s="10">
        <f t="shared" si="0"/>
        <v>1871.9029731931403</v>
      </c>
      <c r="F14" s="16">
        <f t="shared" si="1"/>
        <v>2313.4848845694019</v>
      </c>
      <c r="G14" s="10">
        <f t="shared" si="2"/>
        <v>2313</v>
      </c>
      <c r="H14" s="16">
        <f t="shared" si="3"/>
        <v>3469.5</v>
      </c>
      <c r="I14" s="10">
        <f t="shared" si="4"/>
        <v>3470</v>
      </c>
      <c r="J14" s="10">
        <v>10</v>
      </c>
      <c r="K14" s="10">
        <f t="shared" si="5"/>
        <v>23130</v>
      </c>
    </row>
    <row r="15" spans="1:11" x14ac:dyDescent="0.25">
      <c r="A15" s="3">
        <v>12</v>
      </c>
      <c r="B15" s="4" t="s">
        <v>11</v>
      </c>
      <c r="C15" s="10">
        <v>14776317</v>
      </c>
      <c r="D15" s="15">
        <v>537.05999999999995</v>
      </c>
      <c r="E15" s="10">
        <f t="shared" si="0"/>
        <v>2292.7787398056084</v>
      </c>
      <c r="F15" s="16">
        <f t="shared" si="1"/>
        <v>2833.6452445257514</v>
      </c>
      <c r="G15" s="10">
        <f t="shared" si="2"/>
        <v>2834</v>
      </c>
      <c r="H15" s="16">
        <f t="shared" si="3"/>
        <v>4251</v>
      </c>
      <c r="I15" s="10">
        <f t="shared" si="4"/>
        <v>4251</v>
      </c>
      <c r="J15" s="10">
        <v>10</v>
      </c>
      <c r="K15" s="10">
        <f t="shared" si="5"/>
        <v>28340</v>
      </c>
    </row>
    <row r="16" spans="1:11" x14ac:dyDescent="0.25">
      <c r="A16" s="3">
        <v>13</v>
      </c>
      <c r="B16" s="4" t="s">
        <v>12</v>
      </c>
      <c r="C16" s="10">
        <v>868285.72</v>
      </c>
      <c r="D16" s="15">
        <v>52.37</v>
      </c>
      <c r="E16" s="10">
        <f t="shared" si="0"/>
        <v>1381.6525364394374</v>
      </c>
      <c r="F16" s="16">
        <f t="shared" si="1"/>
        <v>1707.5843697855007</v>
      </c>
      <c r="G16" s="10">
        <f t="shared" si="2"/>
        <v>1708</v>
      </c>
      <c r="H16" s="16">
        <f>G16*1.5</f>
        <v>2562</v>
      </c>
      <c r="I16" s="10">
        <f t="shared" si="4"/>
        <v>2562</v>
      </c>
      <c r="J16" s="10">
        <v>4</v>
      </c>
      <c r="K16" s="10">
        <f t="shared" si="5"/>
        <v>6832</v>
      </c>
    </row>
    <row r="17" spans="1:11" x14ac:dyDescent="0.25">
      <c r="A17" s="3">
        <v>14</v>
      </c>
      <c r="B17" s="4" t="s">
        <v>13</v>
      </c>
      <c r="C17" s="10">
        <v>901678.71000000008</v>
      </c>
      <c r="D17" s="15">
        <v>34.99</v>
      </c>
      <c r="E17" s="10">
        <f t="shared" si="0"/>
        <v>2147.4676336096027</v>
      </c>
      <c r="F17" s="16">
        <f t="shared" si="1"/>
        <v>2654.055248378108</v>
      </c>
      <c r="G17" s="10">
        <f t="shared" si="2"/>
        <v>2654</v>
      </c>
      <c r="H17" s="16">
        <f>G17*1.5</f>
        <v>3981</v>
      </c>
      <c r="I17" s="10">
        <f t="shared" si="4"/>
        <v>3981</v>
      </c>
      <c r="J17" s="10">
        <v>4</v>
      </c>
      <c r="K17" s="10">
        <f t="shared" si="5"/>
        <v>10616</v>
      </c>
    </row>
    <row r="18" spans="1:11" x14ac:dyDescent="0.25">
      <c r="B18" s="6" t="s">
        <v>25</v>
      </c>
      <c r="C18" s="10"/>
      <c r="D18" s="15"/>
      <c r="E18" s="10"/>
      <c r="F18" s="10"/>
      <c r="G18" s="12"/>
      <c r="H18" s="17">
        <f>SUM(H4:H17)</f>
        <v>38260.5</v>
      </c>
      <c r="I18" s="11">
        <f>SUM(I4:I17)</f>
        <v>38263</v>
      </c>
      <c r="J18" s="12">
        <f>SUM(J4:J17)</f>
        <v>84</v>
      </c>
      <c r="K18" s="12">
        <f>SUM(K4:K17)</f>
        <v>163052</v>
      </c>
    </row>
    <row r="19" spans="1:11" x14ac:dyDescent="0.25">
      <c r="B19" s="7" t="s">
        <v>26</v>
      </c>
      <c r="C19" s="18"/>
      <c r="D19" s="18"/>
      <c r="E19" s="18"/>
      <c r="F19" s="18"/>
      <c r="G19" s="19"/>
      <c r="H19" s="20">
        <f>H18/14</f>
        <v>2732.8928571428573</v>
      </c>
      <c r="I19" s="21">
        <f>I18/14</f>
        <v>2733.0714285714284</v>
      </c>
      <c r="J19" s="18"/>
      <c r="K19" s="21">
        <f>K18/J18</f>
        <v>1941.0952380952381</v>
      </c>
    </row>
    <row r="20" spans="1:11" x14ac:dyDescent="0.25">
      <c r="B20" s="14"/>
      <c r="I20" s="8" t="s">
        <v>19</v>
      </c>
      <c r="K20" s="8" t="s">
        <v>20</v>
      </c>
    </row>
    <row r="21" spans="1:11" x14ac:dyDescent="0.25">
      <c r="B21" s="14"/>
      <c r="I21" s="13"/>
      <c r="K21" s="13"/>
    </row>
    <row r="22" spans="1:11" ht="19.149999999999999" customHeight="1" x14ac:dyDescent="0.25">
      <c r="B22" s="9" t="s">
        <v>28</v>
      </c>
    </row>
    <row r="23" spans="1:11" ht="15.6" customHeight="1" x14ac:dyDescent="0.25">
      <c r="B23" s="24" t="s">
        <v>36</v>
      </c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6.899999999999999" customHeight="1" x14ac:dyDescent="0.25">
      <c r="B24" s="24" t="s">
        <v>37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25">
      <c r="B25" t="s">
        <v>29</v>
      </c>
    </row>
    <row r="26" spans="1:11" x14ac:dyDescent="0.25">
      <c r="B26" t="s">
        <v>33</v>
      </c>
    </row>
  </sheetData>
  <mergeCells count="3">
    <mergeCell ref="A1:K1"/>
    <mergeCell ref="B23:K23"/>
    <mergeCell ref="B24:K24"/>
  </mergeCells>
  <pageMargins left="0.11811023622047245" right="0.11811023622047245" top="0.35433070866141736" bottom="0.35433070866141736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BD55-878F-4458-851B-66CC097EF555}">
  <dimension ref="A1:K26"/>
  <sheetViews>
    <sheetView tabSelected="1" workbookViewId="0">
      <selection activeCell="L24" sqref="L24"/>
    </sheetView>
  </sheetViews>
  <sheetFormatPr defaultRowHeight="15" x14ac:dyDescent="0.25"/>
  <cols>
    <col min="1" max="1" width="5.140625" customWidth="1"/>
    <col min="2" max="2" width="47.7109375" customWidth="1"/>
    <col min="3" max="3" width="15.140625" customWidth="1"/>
    <col min="4" max="4" width="14.42578125" customWidth="1"/>
    <col min="5" max="5" width="14.7109375" customWidth="1"/>
    <col min="6" max="6" width="18.140625" customWidth="1"/>
    <col min="7" max="7" width="16.28515625" customWidth="1"/>
    <col min="8" max="8" width="16.42578125" hidden="1" customWidth="1"/>
    <col min="9" max="9" width="15.42578125" customWidth="1"/>
    <col min="10" max="10" width="14.5703125" customWidth="1"/>
    <col min="11" max="11" width="13.42578125" customWidth="1"/>
  </cols>
  <sheetData>
    <row r="1" spans="1:11" ht="15.75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A2" s="23" t="s">
        <v>40</v>
      </c>
      <c r="B2" s="14"/>
      <c r="G2" s="5"/>
    </row>
    <row r="3" spans="1:11" ht="93" customHeight="1" x14ac:dyDescent="0.25">
      <c r="A3" s="1" t="s">
        <v>15</v>
      </c>
      <c r="B3" s="1" t="s">
        <v>14</v>
      </c>
      <c r="C3" s="1" t="s">
        <v>41</v>
      </c>
      <c r="D3" s="1" t="s">
        <v>42</v>
      </c>
      <c r="E3" s="1" t="s">
        <v>47</v>
      </c>
      <c r="F3" s="1" t="s">
        <v>18</v>
      </c>
      <c r="G3" s="1" t="s">
        <v>27</v>
      </c>
      <c r="H3" s="1" t="s">
        <v>22</v>
      </c>
      <c r="I3" s="1" t="s">
        <v>22</v>
      </c>
      <c r="J3" s="1" t="s">
        <v>23</v>
      </c>
      <c r="K3" s="1" t="s">
        <v>24</v>
      </c>
    </row>
    <row r="4" spans="1:11" x14ac:dyDescent="0.25">
      <c r="A4" s="3">
        <v>1</v>
      </c>
      <c r="B4" s="4" t="s">
        <v>0</v>
      </c>
      <c r="C4" s="10">
        <v>307524.86</v>
      </c>
      <c r="D4" s="15">
        <v>18.86998262776849</v>
      </c>
      <c r="E4" s="10">
        <f t="shared" ref="E4:E17" si="0">C4/D4/12</f>
        <v>1358.0866592295984</v>
      </c>
      <c r="F4" s="16">
        <f t="shared" ref="F4:F17" si="1">E4*1.2359</f>
        <v>1678.4593021418607</v>
      </c>
      <c r="G4" s="10">
        <f>ROUND(F4,0)</f>
        <v>1678</v>
      </c>
      <c r="H4" s="16">
        <f>G4*1.5</f>
        <v>2517</v>
      </c>
      <c r="I4" s="10">
        <f>ROUND(H4,0)</f>
        <v>2517</v>
      </c>
      <c r="J4" s="10">
        <v>4</v>
      </c>
      <c r="K4" s="10">
        <f>G4*J4</f>
        <v>6712</v>
      </c>
    </row>
    <row r="5" spans="1:11" x14ac:dyDescent="0.25">
      <c r="A5" s="3">
        <v>2</v>
      </c>
      <c r="B5" s="4" t="s">
        <v>1</v>
      </c>
      <c r="C5" s="10">
        <v>1813423.09</v>
      </c>
      <c r="D5" s="15">
        <v>122.58847869177404</v>
      </c>
      <c r="E5" s="10">
        <f t="shared" si="0"/>
        <v>1232.7307789934564</v>
      </c>
      <c r="F5" s="16">
        <f t="shared" si="1"/>
        <v>1523.5319697580128</v>
      </c>
      <c r="G5" s="10">
        <f t="shared" ref="G5:G17" si="2">ROUND(F5,0)</f>
        <v>1524</v>
      </c>
      <c r="H5" s="16">
        <f t="shared" ref="H5:H15" si="3">G5*1.5</f>
        <v>2286</v>
      </c>
      <c r="I5" s="10">
        <f t="shared" ref="I5:I17" si="4">ROUND(H5,0)</f>
        <v>2286</v>
      </c>
      <c r="J5" s="10">
        <v>6</v>
      </c>
      <c r="K5" s="10">
        <f t="shared" ref="K5:K17" si="5">G5*J5</f>
        <v>9144</v>
      </c>
    </row>
    <row r="6" spans="1:11" x14ac:dyDescent="0.25">
      <c r="A6" s="3">
        <v>3</v>
      </c>
      <c r="B6" s="4" t="s">
        <v>2</v>
      </c>
      <c r="C6" s="10">
        <v>1565153.63</v>
      </c>
      <c r="D6" s="15">
        <v>94.27</v>
      </c>
      <c r="E6" s="10">
        <f t="shared" si="0"/>
        <v>1383.5734503730419</v>
      </c>
      <c r="F6" s="16">
        <f t="shared" si="1"/>
        <v>1709.9584273160424</v>
      </c>
      <c r="G6" s="10">
        <f t="shared" si="2"/>
        <v>1710</v>
      </c>
      <c r="H6" s="16">
        <f t="shared" si="3"/>
        <v>2565</v>
      </c>
      <c r="I6" s="10">
        <f t="shared" si="4"/>
        <v>2565</v>
      </c>
      <c r="J6" s="10">
        <v>4</v>
      </c>
      <c r="K6" s="10">
        <f t="shared" si="5"/>
        <v>6840</v>
      </c>
    </row>
    <row r="7" spans="1:11" x14ac:dyDescent="0.25">
      <c r="A7" s="3">
        <v>4</v>
      </c>
      <c r="B7" s="4" t="s">
        <v>3</v>
      </c>
      <c r="C7" s="10">
        <v>1151248.1499999999</v>
      </c>
      <c r="D7" s="15">
        <v>66.141195242814675</v>
      </c>
      <c r="E7" s="10">
        <f t="shared" si="0"/>
        <v>1450.4930774403504</v>
      </c>
      <c r="F7" s="16">
        <f t="shared" si="1"/>
        <v>1792.664394408529</v>
      </c>
      <c r="G7" s="10">
        <f t="shared" si="2"/>
        <v>1793</v>
      </c>
      <c r="H7" s="16">
        <f t="shared" si="3"/>
        <v>2689.5</v>
      </c>
      <c r="I7" s="10">
        <f t="shared" si="4"/>
        <v>2690</v>
      </c>
      <c r="J7" s="10">
        <v>4</v>
      </c>
      <c r="K7" s="10">
        <f t="shared" si="5"/>
        <v>7172</v>
      </c>
    </row>
    <row r="8" spans="1:11" x14ac:dyDescent="0.25">
      <c r="A8" s="3">
        <v>5</v>
      </c>
      <c r="B8" s="4" t="s">
        <v>45</v>
      </c>
      <c r="C8" s="10">
        <v>4170944.3100000005</v>
      </c>
      <c r="D8" s="15">
        <v>269.31000000000006</v>
      </c>
      <c r="E8" s="10">
        <f t="shared" si="0"/>
        <v>1290.6267591251715</v>
      </c>
      <c r="F8" s="16">
        <f t="shared" si="1"/>
        <v>1595.0856116027994</v>
      </c>
      <c r="G8" s="10">
        <f t="shared" si="2"/>
        <v>1595</v>
      </c>
      <c r="H8" s="16">
        <f t="shared" si="3"/>
        <v>2392.5</v>
      </c>
      <c r="I8" s="10">
        <f t="shared" si="4"/>
        <v>2393</v>
      </c>
      <c r="J8" s="10">
        <v>10</v>
      </c>
      <c r="K8" s="10">
        <f t="shared" si="5"/>
        <v>15950</v>
      </c>
    </row>
    <row r="9" spans="1:11" x14ac:dyDescent="0.25">
      <c r="A9" s="3">
        <v>6</v>
      </c>
      <c r="B9" s="4" t="s">
        <v>5</v>
      </c>
      <c r="C9" s="10">
        <v>1928192.0299999998</v>
      </c>
      <c r="D9" s="15">
        <v>119.8</v>
      </c>
      <c r="E9" s="10">
        <f t="shared" si="0"/>
        <v>1341.2576725097383</v>
      </c>
      <c r="F9" s="16">
        <f t="shared" si="1"/>
        <v>1657.6603574547855</v>
      </c>
      <c r="G9" s="10">
        <f t="shared" si="2"/>
        <v>1658</v>
      </c>
      <c r="H9" s="16">
        <f t="shared" si="3"/>
        <v>2487</v>
      </c>
      <c r="I9" s="10">
        <f t="shared" si="4"/>
        <v>2487</v>
      </c>
      <c r="J9" s="10">
        <v>4</v>
      </c>
      <c r="K9" s="10">
        <f t="shared" si="5"/>
        <v>6632</v>
      </c>
    </row>
    <row r="10" spans="1:11" x14ac:dyDescent="0.25">
      <c r="A10" s="3">
        <v>7</v>
      </c>
      <c r="B10" s="4" t="s">
        <v>6</v>
      </c>
      <c r="C10" s="10">
        <v>773018.6</v>
      </c>
      <c r="D10" s="15">
        <v>45.413333333333334</v>
      </c>
      <c r="E10" s="10">
        <f t="shared" si="0"/>
        <v>1418.4868614210218</v>
      </c>
      <c r="F10" s="16">
        <f t="shared" si="1"/>
        <v>1753.1079120302409</v>
      </c>
      <c r="G10" s="10">
        <f t="shared" si="2"/>
        <v>1753</v>
      </c>
      <c r="H10" s="16">
        <f t="shared" si="3"/>
        <v>2629.5</v>
      </c>
      <c r="I10" s="10">
        <f t="shared" si="4"/>
        <v>2630</v>
      </c>
      <c r="J10" s="10">
        <v>4</v>
      </c>
      <c r="K10" s="10">
        <f t="shared" si="5"/>
        <v>7012</v>
      </c>
    </row>
    <row r="11" spans="1:11" x14ac:dyDescent="0.25">
      <c r="A11" s="3">
        <v>8</v>
      </c>
      <c r="B11" s="4" t="s">
        <v>7</v>
      </c>
      <c r="C11" s="10">
        <v>18910314.479999997</v>
      </c>
      <c r="D11" s="16">
        <v>867.09059999999988</v>
      </c>
      <c r="E11" s="10">
        <f t="shared" si="0"/>
        <v>1817.4104759064394</v>
      </c>
      <c r="F11" s="16">
        <f t="shared" si="1"/>
        <v>2246.1376071727686</v>
      </c>
      <c r="G11" s="10">
        <f t="shared" si="2"/>
        <v>2246</v>
      </c>
      <c r="H11" s="16">
        <f t="shared" si="3"/>
        <v>3369</v>
      </c>
      <c r="I11" s="10">
        <f t="shared" si="4"/>
        <v>3369</v>
      </c>
      <c r="J11" s="10">
        <v>10</v>
      </c>
      <c r="K11" s="10">
        <f t="shared" si="5"/>
        <v>22460</v>
      </c>
    </row>
    <row r="12" spans="1:11" x14ac:dyDescent="0.25">
      <c r="A12" s="3">
        <v>9</v>
      </c>
      <c r="B12" s="4" t="s">
        <v>8</v>
      </c>
      <c r="C12" s="10">
        <v>948023.16000000038</v>
      </c>
      <c r="D12" s="15">
        <v>63.373795833333354</v>
      </c>
      <c r="E12" s="10">
        <f t="shared" si="0"/>
        <v>1246.6024633867139</v>
      </c>
      <c r="F12" s="16">
        <f t="shared" si="1"/>
        <v>1540.6759844996398</v>
      </c>
      <c r="G12" s="10">
        <f t="shared" si="2"/>
        <v>1541</v>
      </c>
      <c r="H12" s="16">
        <f t="shared" si="3"/>
        <v>2311.5</v>
      </c>
      <c r="I12" s="10">
        <f t="shared" si="4"/>
        <v>2312</v>
      </c>
      <c r="J12" s="10">
        <v>6</v>
      </c>
      <c r="K12" s="10">
        <f t="shared" si="5"/>
        <v>9246</v>
      </c>
    </row>
    <row r="13" spans="1:11" x14ac:dyDescent="0.25">
      <c r="A13" s="3">
        <v>10</v>
      </c>
      <c r="B13" s="4" t="s">
        <v>9</v>
      </c>
      <c r="C13" s="10">
        <v>761901.02999999991</v>
      </c>
      <c r="D13" s="16">
        <v>49.31</v>
      </c>
      <c r="E13" s="10">
        <f t="shared" si="0"/>
        <v>1287.6039849929018</v>
      </c>
      <c r="F13" s="16">
        <f t="shared" si="1"/>
        <v>1591.3497650527274</v>
      </c>
      <c r="G13" s="10">
        <f t="shared" si="2"/>
        <v>1591</v>
      </c>
      <c r="H13" s="16">
        <f t="shared" si="3"/>
        <v>2386.5</v>
      </c>
      <c r="I13" s="10">
        <f t="shared" si="4"/>
        <v>2387</v>
      </c>
      <c r="J13" s="10">
        <v>4</v>
      </c>
      <c r="K13" s="10">
        <f t="shared" si="5"/>
        <v>6364</v>
      </c>
    </row>
    <row r="14" spans="1:11" x14ac:dyDescent="0.25">
      <c r="A14" s="3">
        <v>11</v>
      </c>
      <c r="B14" s="4" t="s">
        <v>10</v>
      </c>
      <c r="C14" s="10">
        <v>7463311.1399999997</v>
      </c>
      <c r="D14" s="16">
        <v>303.15919780971939</v>
      </c>
      <c r="E14" s="10">
        <f t="shared" si="0"/>
        <v>2051.537936151843</v>
      </c>
      <c r="F14" s="16">
        <f t="shared" si="1"/>
        <v>2535.4957352900628</v>
      </c>
      <c r="G14" s="10">
        <f t="shared" si="2"/>
        <v>2535</v>
      </c>
      <c r="H14" s="16">
        <f t="shared" si="3"/>
        <v>3802.5</v>
      </c>
      <c r="I14" s="10">
        <f t="shared" si="4"/>
        <v>3803</v>
      </c>
      <c r="J14" s="10">
        <v>10</v>
      </c>
      <c r="K14" s="10">
        <f t="shared" si="5"/>
        <v>25350</v>
      </c>
    </row>
    <row r="15" spans="1:11" x14ac:dyDescent="0.25">
      <c r="A15" s="3">
        <v>12</v>
      </c>
      <c r="B15" s="4" t="s">
        <v>11</v>
      </c>
      <c r="C15" s="10">
        <v>15686298.789999999</v>
      </c>
      <c r="D15" s="16">
        <v>555.57000000000005</v>
      </c>
      <c r="E15" s="10">
        <f t="shared" si="0"/>
        <v>2352.8836435252679</v>
      </c>
      <c r="F15" s="16">
        <f t="shared" si="1"/>
        <v>2907.9288950328787</v>
      </c>
      <c r="G15" s="10">
        <f t="shared" si="2"/>
        <v>2908</v>
      </c>
      <c r="H15" s="16">
        <f t="shared" si="3"/>
        <v>4362</v>
      </c>
      <c r="I15" s="10">
        <f t="shared" si="4"/>
        <v>4362</v>
      </c>
      <c r="J15" s="10">
        <v>10</v>
      </c>
      <c r="K15" s="10">
        <f t="shared" si="5"/>
        <v>29080</v>
      </c>
    </row>
    <row r="16" spans="1:11" x14ac:dyDescent="0.25">
      <c r="A16" s="3">
        <v>13</v>
      </c>
      <c r="B16" s="4" t="s">
        <v>12</v>
      </c>
      <c r="C16" s="10">
        <v>803106.33</v>
      </c>
      <c r="D16" s="16">
        <v>48.34</v>
      </c>
      <c r="E16" s="10">
        <f t="shared" si="0"/>
        <v>1384.4751241208107</v>
      </c>
      <c r="F16" s="16">
        <f t="shared" si="1"/>
        <v>1711.07280590091</v>
      </c>
      <c r="G16" s="10">
        <f t="shared" si="2"/>
        <v>1711</v>
      </c>
      <c r="H16" s="16">
        <f>G16*1.5</f>
        <v>2566.5</v>
      </c>
      <c r="I16" s="10">
        <f t="shared" si="4"/>
        <v>2567</v>
      </c>
      <c r="J16" s="10">
        <v>4</v>
      </c>
      <c r="K16" s="10">
        <f t="shared" si="5"/>
        <v>6844</v>
      </c>
    </row>
    <row r="17" spans="1:11" x14ac:dyDescent="0.25">
      <c r="A17" s="3">
        <v>14</v>
      </c>
      <c r="B17" s="4" t="s">
        <v>13</v>
      </c>
      <c r="C17" s="10">
        <v>852939.34000000008</v>
      </c>
      <c r="D17" s="16">
        <v>23.010000000000005</v>
      </c>
      <c r="E17" s="10">
        <f t="shared" si="0"/>
        <v>3089.0168767202663</v>
      </c>
      <c r="F17" s="16">
        <f t="shared" si="1"/>
        <v>3817.715957938577</v>
      </c>
      <c r="G17" s="10">
        <f t="shared" si="2"/>
        <v>3818</v>
      </c>
      <c r="H17" s="16">
        <f>G17*1.5</f>
        <v>5727</v>
      </c>
      <c r="I17" s="10">
        <f t="shared" si="4"/>
        <v>5727</v>
      </c>
      <c r="J17" s="10">
        <v>4</v>
      </c>
      <c r="K17" s="10">
        <f t="shared" si="5"/>
        <v>15272</v>
      </c>
    </row>
    <row r="18" spans="1:11" x14ac:dyDescent="0.25">
      <c r="B18" s="6" t="s">
        <v>25</v>
      </c>
      <c r="C18" s="10"/>
      <c r="D18" s="15"/>
      <c r="E18" s="10"/>
      <c r="F18" s="10"/>
      <c r="G18" s="12"/>
      <c r="H18" s="17">
        <f>SUM(H4:H17)</f>
        <v>42091.5</v>
      </c>
      <c r="I18" s="11">
        <f>SUM(I4:I17)</f>
        <v>42095</v>
      </c>
      <c r="J18" s="12">
        <f>SUM(J4:J17)</f>
        <v>84</v>
      </c>
      <c r="K18" s="12">
        <f>SUM(K4:K17)</f>
        <v>174078</v>
      </c>
    </row>
    <row r="19" spans="1:11" x14ac:dyDescent="0.25">
      <c r="B19" s="7" t="s">
        <v>26</v>
      </c>
      <c r="C19" s="18"/>
      <c r="D19" s="18"/>
      <c r="E19" s="18"/>
      <c r="F19" s="18"/>
      <c r="G19" s="19"/>
      <c r="H19" s="20">
        <f>H18/14</f>
        <v>3006.5357142857142</v>
      </c>
      <c r="I19" s="21">
        <f>I18/14</f>
        <v>3006.7857142857142</v>
      </c>
      <c r="J19" s="18"/>
      <c r="K19" s="21">
        <f>K18/J18</f>
        <v>2072.3571428571427</v>
      </c>
    </row>
    <row r="20" spans="1:11" x14ac:dyDescent="0.25">
      <c r="B20" s="14"/>
      <c r="I20" s="8" t="s">
        <v>19</v>
      </c>
      <c r="K20" s="8" t="s">
        <v>20</v>
      </c>
    </row>
    <row r="21" spans="1:11" x14ac:dyDescent="0.25">
      <c r="B21" s="14"/>
      <c r="I21" s="13"/>
      <c r="K21" s="13"/>
    </row>
    <row r="22" spans="1:11" ht="19.149999999999999" customHeight="1" x14ac:dyDescent="0.25">
      <c r="B22" s="9" t="s">
        <v>28</v>
      </c>
    </row>
    <row r="23" spans="1:11" ht="15.6" customHeight="1" x14ac:dyDescent="0.25">
      <c r="B23" s="24" t="s">
        <v>43</v>
      </c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6.899999999999999" customHeight="1" x14ac:dyDescent="0.25">
      <c r="B24" s="24" t="s">
        <v>44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25">
      <c r="B25" t="s">
        <v>29</v>
      </c>
    </row>
    <row r="26" spans="1:11" x14ac:dyDescent="0.25">
      <c r="B26" t="s">
        <v>33</v>
      </c>
    </row>
  </sheetData>
  <mergeCells count="3">
    <mergeCell ref="A1:K1"/>
    <mergeCell ref="B23:K23"/>
    <mergeCell ref="B24:K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Līdz 30.06.2022.</vt:lpstr>
      <vt:lpstr>No 01.07.2022.</vt:lpstr>
      <vt:lpstr>No 01.07.2023.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Una Plaude</cp:lastModifiedBy>
  <cp:lastPrinted>2022-06-16T10:44:13Z</cp:lastPrinted>
  <dcterms:created xsi:type="dcterms:W3CDTF">2015-06-05T18:17:20Z</dcterms:created>
  <dcterms:modified xsi:type="dcterms:W3CDTF">2023-11-10T09:49:06Z</dcterms:modified>
</cp:coreProperties>
</file>